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sbno-my.sharepoint.com/personal/herman_christensen_valg_no/Documents/Partikoder/"/>
    </mc:Choice>
  </mc:AlternateContent>
  <xr:revisionPtr revIDLastSave="353" documentId="8_{826951E2-2403-442D-92AE-3150706294DC}" xr6:coauthVersionLast="47" xr6:coauthVersionMax="47" xr10:uidLastSave="{FEAC0799-DF74-44C5-A54B-C6EA328CED48}"/>
  <bookViews>
    <workbookView xWindow="47895" yWindow="0" windowWidth="38610" windowHeight="20880" xr2:uid="{00000000-000D-0000-FFFF-FFFF00000000}"/>
  </bookViews>
  <sheets>
    <sheet name="Partikode" sheetId="5" r:id="rId1"/>
    <sheet name="Partinavn" sheetId="1" r:id="rId2"/>
    <sheet name="Nye koder etter 1. januar 2021" sheetId="6" state="hidden" r:id="rId3"/>
    <sheet name="Kodeliste" sheetId="2" state="hidden" r:id="rId4"/>
    <sheet name="Partiliste" sheetId="3" state="hidden" r:id="rId5"/>
    <sheet name="Geografi" sheetId="4" state="hidden" r:id="rId6"/>
    <sheet name="Nye koder ifm 2023-valget" sheetId="7" state="hidden" r:id="rId7"/>
  </sheets>
  <definedNames>
    <definedName name="_xlnm._FilterDatabase" localSheetId="5" hidden="1">Geografi!$A$1:$E$468</definedName>
    <definedName name="_xlnm._FilterDatabase" localSheetId="3" hidden="1">Kodeliste!$A$1:$G$736</definedName>
    <definedName name="_xlnm._FilterDatabase" localSheetId="0" hidden="1">Partikode!$K$4:$M$6</definedName>
    <definedName name="_xlnm._FilterDatabase" localSheetId="4" hidden="1">Partiliste!$A$1:$AL$544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N5" i="1" s="1"/>
  <c r="H23" i="1"/>
  <c r="F23" i="1"/>
  <c r="G23" i="1" s="1"/>
  <c r="F22" i="1"/>
  <c r="G22" i="1" s="1"/>
  <c r="F21" i="1"/>
  <c r="K21" i="1" s="1"/>
  <c r="F20" i="1"/>
  <c r="H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H9" i="1" s="1"/>
  <c r="B23" i="1"/>
  <c r="C23" i="1" s="1"/>
  <c r="B22" i="1"/>
  <c r="C22" i="1" s="1"/>
  <c r="E22" i="1"/>
  <c r="L22" i="1" s="1"/>
  <c r="B21" i="1"/>
  <c r="C21" i="1" s="1"/>
  <c r="B20" i="1"/>
  <c r="C20" i="1" s="1"/>
  <c r="B19" i="1"/>
  <c r="C19" i="1" s="1"/>
  <c r="B18" i="1"/>
  <c r="C18" i="1" s="1"/>
  <c r="E21" i="1"/>
  <c r="L21" i="1" s="1"/>
  <c r="E20" i="1"/>
  <c r="L20" i="1" s="1"/>
  <c r="E19" i="1"/>
  <c r="L19" i="1" s="1"/>
  <c r="E18" i="1"/>
  <c r="L18" i="1" s="1"/>
  <c r="D5" i="5"/>
  <c r="K5" i="5" s="1"/>
  <c r="G11" i="5"/>
  <c r="L11" i="5" s="1"/>
  <c r="E11" i="5"/>
  <c r="F11" i="5" s="1"/>
  <c r="K11" i="5" s="1"/>
  <c r="D11" i="5"/>
  <c r="I11" i="5" s="1"/>
  <c r="B11" i="5"/>
  <c r="C11" i="5" s="1"/>
  <c r="D6" i="5"/>
  <c r="E16" i="1"/>
  <c r="L16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E9" i="1"/>
  <c r="L9" i="1" s="1"/>
  <c r="B9" i="1"/>
  <c r="C9" i="1" s="1"/>
  <c r="E13" i="1"/>
  <c r="L13" i="1" s="1"/>
  <c r="E10" i="1"/>
  <c r="L10" i="1" s="1"/>
  <c r="E14" i="1"/>
  <c r="L14" i="1" s="1"/>
  <c r="E23" i="1"/>
  <c r="L23" i="1" s="1"/>
  <c r="E17" i="1"/>
  <c r="L17" i="1" s="1"/>
  <c r="E11" i="1"/>
  <c r="L11" i="1" s="1"/>
  <c r="E15" i="1"/>
  <c r="L15" i="1" s="1"/>
  <c r="E12" i="1"/>
  <c r="L12" i="1" s="1"/>
  <c r="H22" i="1" l="1"/>
  <c r="O22" i="1" s="1"/>
  <c r="J16" i="1"/>
  <c r="H15" i="1"/>
  <c r="O15" i="1" s="1"/>
  <c r="I23" i="1"/>
  <c r="H18" i="1"/>
  <c r="O18" i="1" s="1"/>
  <c r="J12" i="1"/>
  <c r="I11" i="1"/>
  <c r="J20" i="1"/>
  <c r="I15" i="1"/>
  <c r="K12" i="1"/>
  <c r="P12" i="1" s="1"/>
  <c r="H10" i="1"/>
  <c r="O10" i="1" s="1"/>
  <c r="I16" i="1"/>
  <c r="K16" i="1"/>
  <c r="P16" i="1" s="1"/>
  <c r="H14" i="1"/>
  <c r="O14" i="1" s="1"/>
  <c r="I19" i="1"/>
  <c r="K20" i="1"/>
  <c r="P20" i="1" s="1"/>
  <c r="H16" i="1"/>
  <c r="O16" i="1" s="1"/>
  <c r="I9" i="1"/>
  <c r="I17" i="1"/>
  <c r="J10" i="1"/>
  <c r="J18" i="1"/>
  <c r="K10" i="1"/>
  <c r="P10" i="1" s="1"/>
  <c r="K18" i="1"/>
  <c r="P18" i="1" s="1"/>
  <c r="J9" i="1"/>
  <c r="J17" i="1"/>
  <c r="K9" i="1"/>
  <c r="P9" i="1" s="1"/>
  <c r="K17" i="1"/>
  <c r="P17" i="1" s="1"/>
  <c r="H17" i="1"/>
  <c r="O17" i="1" s="1"/>
  <c r="I10" i="1"/>
  <c r="I18" i="1"/>
  <c r="J11" i="1"/>
  <c r="J19" i="1"/>
  <c r="K11" i="1"/>
  <c r="P11" i="1" s="1"/>
  <c r="K19" i="1"/>
  <c r="P19" i="1" s="1"/>
  <c r="H11" i="1"/>
  <c r="O11" i="1" s="1"/>
  <c r="H19" i="1"/>
  <c r="O19" i="1" s="1"/>
  <c r="I12" i="1"/>
  <c r="I20" i="1"/>
  <c r="J13" i="1"/>
  <c r="J21" i="1"/>
  <c r="K13" i="1"/>
  <c r="P13" i="1" s="1"/>
  <c r="H12" i="1"/>
  <c r="O12" i="1" s="1"/>
  <c r="I13" i="1"/>
  <c r="I21" i="1"/>
  <c r="J14" i="1"/>
  <c r="J22" i="1"/>
  <c r="K14" i="1"/>
  <c r="P14" i="1" s="1"/>
  <c r="K22" i="1"/>
  <c r="P22" i="1" s="1"/>
  <c r="O20" i="1"/>
  <c r="H13" i="1"/>
  <c r="O13" i="1" s="1"/>
  <c r="H21" i="1"/>
  <c r="O21" i="1" s="1"/>
  <c r="I14" i="1"/>
  <c r="I22" i="1"/>
  <c r="J15" i="1"/>
  <c r="J23" i="1"/>
  <c r="K15" i="1"/>
  <c r="P15" i="1" s="1"/>
  <c r="K23" i="1"/>
  <c r="P23" i="1" s="1"/>
  <c r="M23" i="1"/>
  <c r="M16" i="1"/>
  <c r="M12" i="1"/>
  <c r="G21" i="1"/>
  <c r="N21" i="1" s="1"/>
  <c r="G20" i="1"/>
  <c r="N20" i="1" s="1"/>
  <c r="M13" i="1"/>
  <c r="M17" i="1"/>
  <c r="M10" i="1"/>
  <c r="M14" i="1"/>
  <c r="M11" i="1"/>
  <c r="M15" i="1"/>
  <c r="M9" i="1"/>
  <c r="M22" i="1"/>
  <c r="N22" i="1"/>
  <c r="P21" i="1"/>
  <c r="M21" i="1"/>
  <c r="M20" i="1"/>
  <c r="M19" i="1"/>
  <c r="N19" i="1"/>
  <c r="M18" i="1"/>
  <c r="N18" i="1"/>
  <c r="N16" i="1"/>
  <c r="G9" i="1"/>
  <c r="N9" i="1" s="1"/>
  <c r="N14" i="1"/>
  <c r="N23" i="1"/>
  <c r="N12" i="1"/>
  <c r="O23" i="1"/>
  <c r="N13" i="1"/>
  <c r="N15" i="1"/>
  <c r="N17" i="1"/>
  <c r="N10" i="1"/>
  <c r="N11" i="1"/>
  <c r="O9" i="1"/>
  <c r="K6" i="5"/>
  <c r="J11" i="5"/>
  <c r="H11" i="5"/>
  <c r="M11" i="5" s="1"/>
  <c r="M5" i="5"/>
</calcChain>
</file>

<file path=xl/sharedStrings.xml><?xml version="1.0" encoding="utf-8"?>
<sst xmlns="http://schemas.openxmlformats.org/spreadsheetml/2006/main" count="8820" uniqueCount="1963">
  <si>
    <t>Oppslag: Partikoder</t>
  </si>
  <si>
    <t>Oppslag på parti-/ listenavn</t>
  </si>
  <si>
    <t>Skriv inn kode eller velg fra nedtrekksmenyen:</t>
  </si>
  <si>
    <t>Parti/liste som har benyttet koden:</t>
  </si>
  <si>
    <t>Partikoden er tidligere benyttet her:</t>
  </si>
  <si>
    <t>Kode</t>
  </si>
  <si>
    <t>Oppslag navn</t>
  </si>
  <si>
    <t>Oppslag knr</t>
  </si>
  <si>
    <t>Oppslag kommune</t>
  </si>
  <si>
    <t>Oppslag år</t>
  </si>
  <si>
    <t>Oppslag merknad</t>
  </si>
  <si>
    <t>Parti/liste</t>
  </si>
  <si>
    <t>Kommune</t>
  </si>
  <si>
    <t>År først benyttet</t>
  </si>
  <si>
    <t>Merknad</t>
  </si>
  <si>
    <t>Forklaring:</t>
  </si>
  <si>
    <t>- Legg inn partikoden du ønsker å bruke i det grå feltet over</t>
  </si>
  <si>
    <t>- Du kan enten skrive inn koden selv eller velge fra nedtrekksmenyen</t>
  </si>
  <si>
    <t>- Status for koden kommer til høyre</t>
  </si>
  <si>
    <t>- Detaljer om hvor partikoden er benyttet tidligere kommer i tabellen under</t>
  </si>
  <si>
    <t>Oppslag: Parti- og listenavn</t>
  </si>
  <si>
    <t>Oppslag på partikode</t>
  </si>
  <si>
    <t>Skriv inn et parti-/ listenavn eller velg fra nedtrekksmenyen:</t>
  </si>
  <si>
    <t xml:space="preserve">Status for parti-/ listenavn: </t>
  </si>
  <si>
    <t/>
  </si>
  <si>
    <t>Parti-/ listenavnet er tidligere benyttet her (ikke uttømmende liste)</t>
  </si>
  <si>
    <t>Oppslag type</t>
  </si>
  <si>
    <t>Oppslag forenklet</t>
  </si>
  <si>
    <t>Oppslag godkjent</t>
  </si>
  <si>
    <t>Kommune/fylke/valgdistrikt</t>
  </si>
  <si>
    <t>Type parti</t>
  </si>
  <si>
    <t>Aksjonslista for Norddal</t>
  </si>
  <si>
    <t>Alliansen</t>
  </si>
  <si>
    <t>Alliansen - Alternativ for Norge</t>
  </si>
  <si>
    <t>Alt For Innbyggerne</t>
  </si>
  <si>
    <t>Alternativ Ullensakerliste</t>
  </si>
  <si>
    <t>Alternativet</t>
  </si>
  <si>
    <t>Andørja fellesliste</t>
  </si>
  <si>
    <t>Andøylista</t>
  </si>
  <si>
    <t>Ap og KrF samarbeidet</t>
  </si>
  <si>
    <t>Arbeiderpartiet</t>
  </si>
  <si>
    <t>Arbeiderpartiet og Kristelig Folkeparti</t>
  </si>
  <si>
    <t>Arbeiderpartiet og SV</t>
  </si>
  <si>
    <t>Arbeiderpartiet-Senterpartiet-Kvitsøylisten</t>
  </si>
  <si>
    <t>Árja</t>
  </si>
  <si>
    <t>Arnøylista</t>
  </si>
  <si>
    <t>Askers Grønne Venner</t>
  </si>
  <si>
    <t>Askimpartiet</t>
  </si>
  <si>
    <t>Askøylisten</t>
  </si>
  <si>
    <t>Aukralista – tverrpolitisk liste</t>
  </si>
  <si>
    <t>Aurelista</t>
  </si>
  <si>
    <t>Aurskog-Høland Bygdeliste</t>
  </si>
  <si>
    <t>Bardu Uavhengige Folkevalgte</t>
  </si>
  <si>
    <t>BedreLarvik</t>
  </si>
  <si>
    <t>Beiarn Bygdeliste</t>
  </si>
  <si>
    <t>Beinveilisten</t>
  </si>
  <si>
    <t>Berg fellesliste</t>
  </si>
  <si>
    <t>Berg samlingsliste</t>
  </si>
  <si>
    <t>Bergmannslista</t>
  </si>
  <si>
    <t>Bindal Alternative Liste</t>
  </si>
  <si>
    <t>Bindalslista</t>
  </si>
  <si>
    <t>Bjarkøy Kommunes Politiske Fellesliste</t>
  </si>
  <si>
    <t>Bjarkøylista</t>
  </si>
  <si>
    <t>Bjoa bygdeliste</t>
  </si>
  <si>
    <t>Blank stemmeseddel</t>
  </si>
  <si>
    <t>Borgarleg Fellesliste (BF)</t>
  </si>
  <si>
    <t>Borgelig fellesliste mellom SP,H,V</t>
  </si>
  <si>
    <t>Borgerlig Fellesliste</t>
  </si>
  <si>
    <t>Borgerlisten</t>
  </si>
  <si>
    <t>Bryggjalista</t>
  </si>
  <si>
    <t>Brønnøy Samarbeidsliste</t>
  </si>
  <si>
    <t>Buviklista</t>
  </si>
  <si>
    <t>By- og bygdelista</t>
  </si>
  <si>
    <t>By- og Bygdelista Holmestrand</t>
  </si>
  <si>
    <t>By og land - Tverrpolitisk liste</t>
  </si>
  <si>
    <t>By- og land-lista</t>
  </si>
  <si>
    <t>By og Nærmiljøpartiet</t>
  </si>
  <si>
    <t>Bygdalist i Skjåk</t>
  </si>
  <si>
    <t>Bygdalista</t>
  </si>
  <si>
    <t>Bygdalista for Stamnes/Eidsland</t>
  </si>
  <si>
    <t>Bygdalista for tverrpolitisk samarbeid</t>
  </si>
  <si>
    <t>Bygdalista for Utsira</t>
  </si>
  <si>
    <t>Bygdalista i Bjugn</t>
  </si>
  <si>
    <t>Bygdalista i Verran</t>
  </si>
  <si>
    <t>Bygdefolkets liste</t>
  </si>
  <si>
    <t>Bygdelista</t>
  </si>
  <si>
    <t>Bygdelista 2003</t>
  </si>
  <si>
    <t>Bygdelista 2007</t>
  </si>
  <si>
    <t>Bygdelista Fiskefjord - Kongsvik - Hårvik</t>
  </si>
  <si>
    <t>Bygdelista Folkeviljen</t>
  </si>
  <si>
    <t>Bygdelista for Nordre Land</t>
  </si>
  <si>
    <t>Bygdelista for Stange</t>
  </si>
  <si>
    <t>Bygdelista for Vaksdal</t>
  </si>
  <si>
    <t>Bygdelista for øvre del av Audnedal Kommune</t>
  </si>
  <si>
    <t>Bygdelista i Alvdal</t>
  </si>
  <si>
    <t>Bygdelista i Austrheim</t>
  </si>
  <si>
    <t>Bygdelista i Modum</t>
  </si>
  <si>
    <t>Bygdelista i Moskenes</t>
  </si>
  <si>
    <t>Bygdelista i Røyken -   BIR</t>
  </si>
  <si>
    <t>Bygdelista i Stor-Elvdal</t>
  </si>
  <si>
    <t>Bygdelista Våler i Solør</t>
  </si>
  <si>
    <t>Bygdelista Vålers framtid</t>
  </si>
  <si>
    <t>Bygdelista, Høyre, Senterpartiet, Fremskrittspartiet</t>
  </si>
  <si>
    <t>Bygdeliste</t>
  </si>
  <si>
    <t>Bygdeliste for Balestrand</t>
  </si>
  <si>
    <t>Bygdeliste for Flå</t>
  </si>
  <si>
    <t>Bygdeliste for Høylandet</t>
  </si>
  <si>
    <t>Bygdeliste for Midtre Gauldal</t>
  </si>
  <si>
    <t>Bygdeliste for Norheimsund</t>
  </si>
  <si>
    <t>BYGDELISTE FOR SVEIO - BLS</t>
  </si>
  <si>
    <t>Bygdeliste for Tau og Nordbygda</t>
  </si>
  <si>
    <t>Bygdeliste Snåsa</t>
  </si>
  <si>
    <t>Bygdeutviklingslista</t>
  </si>
  <si>
    <t>Bygland Bygdeliste</t>
  </si>
  <si>
    <t>Bygland Høgre og Bygland Venstre</t>
  </si>
  <si>
    <t>Bykle Bygdeliste</t>
  </si>
  <si>
    <t>Bylista</t>
  </si>
  <si>
    <t>Bylisten mot bomring</t>
  </si>
  <si>
    <t>Byluftlisten</t>
  </si>
  <si>
    <t>Bymiljølista</t>
  </si>
  <si>
    <t>Bypartiet</t>
  </si>
  <si>
    <t>Bøgdalesta</t>
  </si>
  <si>
    <t>Båtsfjord Tverrpolitiske Liste</t>
  </si>
  <si>
    <t>BÅTSFJORDLISTA</t>
  </si>
  <si>
    <t>Dáloniid Listu/Fastboendes liste</t>
  </si>
  <si>
    <t>Dalonit Lista/Fastboendes liste</t>
  </si>
  <si>
    <t>De Frie</t>
  </si>
  <si>
    <t>De kristne</t>
  </si>
  <si>
    <t>Deanu Sámelistu - Samelista i Tana</t>
  </si>
  <si>
    <t>Dei uavhengige</t>
  </si>
  <si>
    <t>Demokratene</t>
  </si>
  <si>
    <t>Demokratene i Norge</t>
  </si>
  <si>
    <t>Demokratisk Alternativ for Oslo</t>
  </si>
  <si>
    <t>Det Liberale Folkepartiet</t>
  </si>
  <si>
    <t>Det norske arbeiderpariet og Høyre</t>
  </si>
  <si>
    <t>Det Norske Arbeiderparti</t>
  </si>
  <si>
    <t>Det Norske Arbeiderparti og Tverrpolitisk gruppe</t>
  </si>
  <si>
    <t>Det Rette Parti</t>
  </si>
  <si>
    <t>Det sosialdemokratiske parti</t>
  </si>
  <si>
    <t>DirekteDemokratene</t>
  </si>
  <si>
    <t>Dovrelista</t>
  </si>
  <si>
    <t>Drammen Byliste</t>
  </si>
  <si>
    <t>Dønna PositivitetsListe</t>
  </si>
  <si>
    <t>Ealáhus ja luonddu/Næring og natur</t>
  </si>
  <si>
    <t>Eidsvoll Demokratiske Bygdeliste</t>
  </si>
  <si>
    <t>Evenes Tverrpolitiske Liste</t>
  </si>
  <si>
    <t>Fellesl. Ap, Rødt og uavhengige velgere</t>
  </si>
  <si>
    <t>Felleslista</t>
  </si>
  <si>
    <t>Felleslista - Oktasaslista</t>
  </si>
  <si>
    <t>Felleslista (SP, KRF, H, FRP og politisk uavhengige velgere)</t>
  </si>
  <si>
    <t>Felleslista for bygdeutvikling</t>
  </si>
  <si>
    <t>Felleslista for Dyrøy</t>
  </si>
  <si>
    <t>Felleslista for Høyre, Kristelig Folkeparti, Venstre og Uavhengige</t>
  </si>
  <si>
    <t>Felleslista for KrF, SP, V</t>
  </si>
  <si>
    <t>Felleslista for Ringvassøy, Reinøy og Rebbenesøy</t>
  </si>
  <si>
    <t>Felleslista for Tustna Venstre,Tustna Senterparti, Tustna Høyre og Tustna Kr.F.</t>
  </si>
  <si>
    <t>Felleslista for Værøy</t>
  </si>
  <si>
    <t>Felleslista i Torsken</t>
  </si>
  <si>
    <t>Felleslista Kristelig folkeparti / Kystpartiet</t>
  </si>
  <si>
    <t>Felleslista Kristelig folkeparti/Frie borgerlige</t>
  </si>
  <si>
    <t>Felleslista RV/SV</t>
  </si>
  <si>
    <t>Felleslista Senterpartiet og Venstre</t>
  </si>
  <si>
    <t>Felleslista SV og Rødt</t>
  </si>
  <si>
    <t>Felleslista SV-Sosialistisk Venstreparti og RØDT</t>
  </si>
  <si>
    <t>Felleslista til Senterpartiet og Miljøpartiet De Grønne</t>
  </si>
  <si>
    <t>Fellesliste Ap/SV</t>
  </si>
  <si>
    <t>Fellesliste av SP og V</t>
  </si>
  <si>
    <t>Fellesliste for Høyre og Fremskrittspartiet</t>
  </si>
  <si>
    <t>Fellesliste for Høyre og KrF</t>
  </si>
  <si>
    <t>Fellesliste for Høyre og Uavhengiges gruppe</t>
  </si>
  <si>
    <t>Fellesliste for Høyre og Venstre</t>
  </si>
  <si>
    <t>Fellesliste for Høyre, Venstre og SP</t>
  </si>
  <si>
    <t>Fellesliste for KrF/Venstre</t>
  </si>
  <si>
    <t>Fellesliste for Kristelig Folkeparti og Sosialdemokratisk Forum</t>
  </si>
  <si>
    <t>Fellesliste for Kristelig Folkeparti, Høyre og Venstre</t>
  </si>
  <si>
    <t>Fellesliste for Kystpartiet og Venstre</t>
  </si>
  <si>
    <t>Fellesliste for Miljøpartiet de Grønne og Rødt</t>
  </si>
  <si>
    <t>Fellesliste for RV og SV</t>
  </si>
  <si>
    <t>Fellesliste for Senterpartiet og Kristelig Folkeparti</t>
  </si>
  <si>
    <t>Fellesliste for Senterpartiet og Kystpartiet</t>
  </si>
  <si>
    <t>Fellesliste for Senterpartiet, Kristelig Folkeparti og Høyre</t>
  </si>
  <si>
    <t>Fellesliste for Senterpartiet, Venstre og Kristelig folkeparti</t>
  </si>
  <si>
    <t>Fellesliste for Sosialistisk Venstreparti og Rødt</t>
  </si>
  <si>
    <t>Fellesliste for trafikk, miljø og skole i Ålesund</t>
  </si>
  <si>
    <t>Fellesliste Fremskrittspartiet/Høyre</t>
  </si>
  <si>
    <t>Fellesliste H og KrF</t>
  </si>
  <si>
    <t>Fellesliste H, KrF og V</t>
  </si>
  <si>
    <t>Fellesliste Helse og Omsorg</t>
  </si>
  <si>
    <t>Fellesliste Høyre - Venstre</t>
  </si>
  <si>
    <t>Fellesliste Høyre og Kristelig Folkeparti</t>
  </si>
  <si>
    <t>Fellesliste Høyre og Tverrpolitisk liste</t>
  </si>
  <si>
    <t>Fellesliste Høyre og Venstre</t>
  </si>
  <si>
    <t>Fellesliste KrF, SP, Venstre</t>
  </si>
  <si>
    <t>Fellesliste KrF/Sp/V</t>
  </si>
  <si>
    <t>Fellesliste mellom Grane Senterparti og Bygdepolitisk liste</t>
  </si>
  <si>
    <t>Fellesliste mellom H, KRF og V</t>
  </si>
  <si>
    <t>Fellesliste mellom Høyre og Kristelig folkeparti</t>
  </si>
  <si>
    <t>Fellesliste mellom SP, H, V og KRF</t>
  </si>
  <si>
    <t>Fellesliste Miljøpartiet dei Grøne og SV</t>
  </si>
  <si>
    <t>Fellesliste Rød Valgallianse/Sosialistisk Venstreparti</t>
  </si>
  <si>
    <t>Fellesliste Sosialistisk Venstreparti og Rødt</t>
  </si>
  <si>
    <t>Fellesliste Sp og KrF</t>
  </si>
  <si>
    <t>Fellesliste SP, KrF og Venstre</t>
  </si>
  <si>
    <t>Felleslisten Rødt/SV</t>
  </si>
  <si>
    <t>Feministisk Initiativ</t>
  </si>
  <si>
    <t>Ferja/Stigedalen (Ferjelista)</t>
  </si>
  <si>
    <t>Fitjarlisto</t>
  </si>
  <si>
    <t>Fjordfolket</t>
  </si>
  <si>
    <t>Flakstad distriktsliste</t>
  </si>
  <si>
    <t>Flora Demokratiske Solidaritet</t>
  </si>
  <si>
    <t>Fokus Malvik</t>
  </si>
  <si>
    <t>Folkeaksjonen Nei til mer bompenger</t>
  </si>
  <si>
    <t>Folkeleg Fellesliste</t>
  </si>
  <si>
    <t>Folkelista</t>
  </si>
  <si>
    <t>Folkelista - Tverrpolitisk liste for bygd og by</t>
  </si>
  <si>
    <t>Folkelista for Etnedal</t>
  </si>
  <si>
    <t>Folkelista for Hareid kommune</t>
  </si>
  <si>
    <t>Folkelista/Senterpartiet</t>
  </si>
  <si>
    <t>Folkemakten</t>
  </si>
  <si>
    <t>Folkestyre</t>
  </si>
  <si>
    <t>Folket</t>
  </si>
  <si>
    <t>Folkets Parti</t>
  </si>
  <si>
    <t>Folkets Parti FNB</t>
  </si>
  <si>
    <t>Folkets Røst By- og Bygdeliste</t>
  </si>
  <si>
    <t>Folkets Røst By- og Bygdeliste</t>
  </si>
  <si>
    <t>Folkets stemme</t>
  </si>
  <si>
    <t>Foreldre lista</t>
  </si>
  <si>
    <t>Foreldrelista</t>
  </si>
  <si>
    <t>Forsand Bygdalista</t>
  </si>
  <si>
    <t>Framtida i Holtålen</t>
  </si>
  <si>
    <t>Framtidslista - Bygdeliste for Bessaker</t>
  </si>
  <si>
    <t>Fredvang og Krystad bygdeliste</t>
  </si>
  <si>
    <t>Fremskrittspartiet</t>
  </si>
  <si>
    <t>Fremskrittspartiet og Sirdalslisten</t>
  </si>
  <si>
    <t>Frie Velgere</t>
  </si>
  <si>
    <t>Frie Velgere Berlevåg</t>
  </si>
  <si>
    <t>Generasjonspartiet</t>
  </si>
  <si>
    <t>GILDESKÅL FELLESLISTER</t>
  </si>
  <si>
    <t>Gildeskållista</t>
  </si>
  <si>
    <t>Glad i Hurdal</t>
  </si>
  <si>
    <t>Gran Bygdeliste</t>
  </si>
  <si>
    <t>Gratangen Demokratiske Liste</t>
  </si>
  <si>
    <t>Grue Bygdeliste</t>
  </si>
  <si>
    <t>Gryllefjord bygdeliste</t>
  </si>
  <si>
    <t>Gryllefjord bygdeliste og frie velgere</t>
  </si>
  <si>
    <t>Grøn bygdeliste</t>
  </si>
  <si>
    <t>Grønn Bygdaliste</t>
  </si>
  <si>
    <t>Grønt Forum</t>
  </si>
  <si>
    <t>Guovdageainnu Dálon searvi</t>
  </si>
  <si>
    <t>Hadsel Fellesliste</t>
  </si>
  <si>
    <t>Halsalista</t>
  </si>
  <si>
    <t>Hattfjelldal Bygdeliste</t>
  </si>
  <si>
    <t>Hattfjelldal Fellesliste for Senterpartiet, Kristelig Folkeparti og Høyre</t>
  </si>
  <si>
    <t>Heimlista</t>
  </si>
  <si>
    <t>Hemnelista</t>
  </si>
  <si>
    <t>Hemnes Folkepartis Fripolitiske Liste</t>
  </si>
  <si>
    <t>Hemnes Lista</t>
  </si>
  <si>
    <t>Hemnes Ordførerliste</t>
  </si>
  <si>
    <t>Hemnes samfunnsdemokratiske folkeparti</t>
  </si>
  <si>
    <t>Hemsedal Bygdaliste</t>
  </si>
  <si>
    <t>Herøy Bygdeliste</t>
  </si>
  <si>
    <t>Hinnøysiden tverrpolitiske liste</t>
  </si>
  <si>
    <t>Hovelista</t>
  </si>
  <si>
    <t>Hvaler Styrbord</t>
  </si>
  <si>
    <t>Høyre</t>
  </si>
  <si>
    <t>Høyre og Det Norske Arbeiderparti</t>
  </si>
  <si>
    <t>Høyre og Fremskrittspartiet</t>
  </si>
  <si>
    <t>Høyre og Kristelig Folkeparti</t>
  </si>
  <si>
    <t>Høyre, Kristelig folkeparti og Venstre</t>
  </si>
  <si>
    <t>Høyre, Kristelig Folkeparti, Senterpartiet, Venstre</t>
  </si>
  <si>
    <t>Høyre/Kristelig Folkeparti</t>
  </si>
  <si>
    <t>Høyre/Kystpartiet</t>
  </si>
  <si>
    <t>Hå-lista</t>
  </si>
  <si>
    <t>Ibestad bygdeliste</t>
  </si>
  <si>
    <t>Ibestad fellesliste - en sammensluting av partipolitisk uavhengige, V, SP og  A</t>
  </si>
  <si>
    <t>Indre Kåfjord bydeliste</t>
  </si>
  <si>
    <t>Industri- og næringspartiet</t>
  </si>
  <si>
    <t>Innbyggerlista Stokke</t>
  </si>
  <si>
    <t>Innbyggerliste</t>
  </si>
  <si>
    <t>Innbyggjarpartiet</t>
  </si>
  <si>
    <t>Innvandrerpartiet</t>
  </si>
  <si>
    <t>Intelligenspartiet</t>
  </si>
  <si>
    <t>Jiehkkevárri</t>
  </si>
  <si>
    <t>Johttisápmelaččaid listtu</t>
  </si>
  <si>
    <t>Karasjoga Johttisámiid searvvi listu/ Karasjok flyttsamelagets liste</t>
  </si>
  <si>
    <t>Karasjok lista Kàràsjot’ Lista</t>
  </si>
  <si>
    <t>Karlsøy Fellesliste</t>
  </si>
  <si>
    <t>Karmøylista</t>
  </si>
  <si>
    <t>Kautokeino Fastboendes liste</t>
  </si>
  <si>
    <t>Kautokeino Flyttesameliste</t>
  </si>
  <si>
    <t>Kommunelista</t>
  </si>
  <si>
    <t>Kommunestyrevalglisten i Re mot bom</t>
  </si>
  <si>
    <t>Kongsberglista for en attraktiv kommune</t>
  </si>
  <si>
    <t>Konservativt</t>
  </si>
  <si>
    <t>Kretsliste for området Russelv - Sør-Lenangsbotn</t>
  </si>
  <si>
    <t>Kretsliste Russelv-Sør Lenangsbotn</t>
  </si>
  <si>
    <t>Krf og Venstre</t>
  </si>
  <si>
    <t>KRF_Venstre</t>
  </si>
  <si>
    <t>Krinslista</t>
  </si>
  <si>
    <t>Krinsliste for Utbjoa,Innbjoa og Haugsgjerdet</t>
  </si>
  <si>
    <t>Kristelig Folkeparti</t>
  </si>
  <si>
    <t>Kristelig Folkeparti / Senterpartiet fellesliste</t>
  </si>
  <si>
    <t>Kristelig folkeparti og Venstre</t>
  </si>
  <si>
    <t>Kristelig Folkeparti, Fellesliste og Frie borgerlige</t>
  </si>
  <si>
    <t>Kristelig Folkeparti, Høyre og Venstre</t>
  </si>
  <si>
    <t>Kristent Samlingsparti</t>
  </si>
  <si>
    <t>Kvalsund og Omegn bygdeliste</t>
  </si>
  <si>
    <t>Kvalsund Sosialdemokratiske liste</t>
  </si>
  <si>
    <t>Kvam Tverrpolitiske liste</t>
  </si>
  <si>
    <t>Kvitsøy Listen</t>
  </si>
  <si>
    <t>Kvænangen Bygdeliste</t>
  </si>
  <si>
    <t>Kvænangen H/Krf</t>
  </si>
  <si>
    <t>Kvænangen i utvikling</t>
  </si>
  <si>
    <t>Kystpartiet</t>
  </si>
  <si>
    <t>Kåfjord bygdeliste</t>
  </si>
  <si>
    <t>Lardal Tverrpolitiske Liste</t>
  </si>
  <si>
    <t>Larvikslista</t>
  </si>
  <si>
    <t>Lebesby Tverrpolitiske liste</t>
  </si>
  <si>
    <t>Leirfjord Bygdeliste</t>
  </si>
  <si>
    <t>Lenviklista</t>
  </si>
  <si>
    <t>Liberalistene</t>
  </si>
  <si>
    <t>Liberalistene Oslo</t>
  </si>
  <si>
    <t>Lierne Bygdeliste</t>
  </si>
  <si>
    <t>Lillehammer By &amp; Bygdeliste</t>
  </si>
  <si>
    <t>Lillehammerlista</t>
  </si>
  <si>
    <t>Lissens parti</t>
  </si>
  <si>
    <t>Liste for Høyre og Venstre</t>
  </si>
  <si>
    <t>Liste for Rødt, Senterpartiet og partiuavhengige fiskere</t>
  </si>
  <si>
    <t>Liste for Venstre og Senterpartiet</t>
  </si>
  <si>
    <t>Liste Sp/SV</t>
  </si>
  <si>
    <t>Liste Venstre/Senterpartiet/Høyre</t>
  </si>
  <si>
    <t>Lofotlista (ja til kommunesammenslåing)</t>
  </si>
  <si>
    <t>Lokalpolitisk liste</t>
  </si>
  <si>
    <t>Lomslista</t>
  </si>
  <si>
    <t>Lovund Tverrpolitiske Liste</t>
  </si>
  <si>
    <t>Lyngen Tverrpolitiske liste</t>
  </si>
  <si>
    <t>Lørenskog i våre hjerter</t>
  </si>
  <si>
    <t>Malviklista 2003: Senterpartiet, Kristelig Folkeparti, Venstre</t>
  </si>
  <si>
    <t>Malviklista 2007</t>
  </si>
  <si>
    <t>Manndalen, Skardalen og Nordnes bygdeliste</t>
  </si>
  <si>
    <t>Mátte Várjjat Listu</t>
  </si>
  <si>
    <t>MDG/RV</t>
  </si>
  <si>
    <t>Melbu og omegn samarbeidsliste</t>
  </si>
  <si>
    <t>Meldalslista</t>
  </si>
  <si>
    <t>Melhuslista, Tverrpolitisk liste for hele Melhus kommune</t>
  </si>
  <si>
    <t>Meråker Tverrpolitiske Bygdeliste</t>
  </si>
  <si>
    <t>Miljølisten Rana</t>
  </si>
  <si>
    <t>Miljøpartiet De Grønne</t>
  </si>
  <si>
    <t>Miljøpartiet De Grønne og  Rød Valgallianse</t>
  </si>
  <si>
    <t>Moderatene</t>
  </si>
  <si>
    <t>Moskenes fellesliste</t>
  </si>
  <si>
    <t>Nabolaget bygdeliste</t>
  </si>
  <si>
    <t>Nannestad bygdeliste</t>
  </si>
  <si>
    <t xml:space="preserve">Nannestad Bygdeliste </t>
  </si>
  <si>
    <t>Nei til bompenger i Tromsø</t>
  </si>
  <si>
    <t>Nei til bomring</t>
  </si>
  <si>
    <t>Nes bygdeliste</t>
  </si>
  <si>
    <t>Norddalslista</t>
  </si>
  <si>
    <t>Nordkalottfolket</t>
  </si>
  <si>
    <t>Nordmørslista</t>
  </si>
  <si>
    <t>Nord-Odal Bygdeliste</t>
  </si>
  <si>
    <t>Nordre-Berg Fellesliste</t>
  </si>
  <si>
    <t>Norges Kommunistiske Parti</t>
  </si>
  <si>
    <t>Norgesdemokratene</t>
  </si>
  <si>
    <t>Norgespartiet</t>
  </si>
  <si>
    <t>Norsk Folkeparti</t>
  </si>
  <si>
    <t>Norske Samers Riksforbund</t>
  </si>
  <si>
    <t>Norske samers riksforbund/Samefolkets parti</t>
  </si>
  <si>
    <t>Ny Kurs</t>
  </si>
  <si>
    <t>Nye Borgerlige</t>
  </si>
  <si>
    <t>Nye Bygdelista</t>
  </si>
  <si>
    <t>Nye Odda</t>
  </si>
  <si>
    <t>Nye tverrpolitisk liste</t>
  </si>
  <si>
    <t>Nærbølista</t>
  </si>
  <si>
    <t>Nærmiljølista Ottestad</t>
  </si>
  <si>
    <t>Nøtterøylisten mot Bomring</t>
  </si>
  <si>
    <t>OMEGA-aksjonen</t>
  </si>
  <si>
    <t>Onsøy-Lista</t>
  </si>
  <si>
    <t>Oppvekstpartiet</t>
  </si>
  <si>
    <t>Optimistpartiet i Forsand</t>
  </si>
  <si>
    <t>Optimum</t>
  </si>
  <si>
    <t>Orkdalslista</t>
  </si>
  <si>
    <t>Oslo Byaksjon</t>
  </si>
  <si>
    <t>Partiet De kristne</t>
  </si>
  <si>
    <t>Partiet Sentrum</t>
  </si>
  <si>
    <t>Pasientfokus</t>
  </si>
  <si>
    <t>Pensjonistpartiet</t>
  </si>
  <si>
    <t>Pensjonistpartiet – Team Elverum</t>
  </si>
  <si>
    <t>Piratpartiet</t>
  </si>
  <si>
    <t>Politisk Uavhengig Liste i Solund</t>
  </si>
  <si>
    <t>R, SV, og Sosialdemokrater i Meland</t>
  </si>
  <si>
    <t>Radikale sosialister</t>
  </si>
  <si>
    <t>Raud Valallianse/Sosialistisk venstreparti</t>
  </si>
  <si>
    <t>Raumapartiet</t>
  </si>
  <si>
    <t>Redd Naturen</t>
  </si>
  <si>
    <t>Reinøylista</t>
  </si>
  <si>
    <t>Rendalen Frie Velgere</t>
  </si>
  <si>
    <t>Rettferdighetspartiet</t>
  </si>
  <si>
    <t>Ringsakerlista</t>
  </si>
  <si>
    <t>RV, SV og Sosialdemokratar i Meland</t>
  </si>
  <si>
    <t>RV/NKP og uavjhengige sosialister</t>
  </si>
  <si>
    <t>Rælingen i våre hjerter (RIVH)</t>
  </si>
  <si>
    <t>Rød Valgallianse</t>
  </si>
  <si>
    <t>Rødt</t>
  </si>
  <si>
    <t>Rødøy fellesliste</t>
  </si>
  <si>
    <t>Røroslista</t>
  </si>
  <si>
    <t>Røst Arbeiderparti og frie velgeres liste</t>
  </si>
  <si>
    <t>Røst Samarbeidsliste</t>
  </si>
  <si>
    <t>Saltdal Lokalpolitiske Liste</t>
  </si>
  <si>
    <t>Saltdalslista</t>
  </si>
  <si>
    <t>Samarbeidslista</t>
  </si>
  <si>
    <t>Samarbeidslista i Røyrvik  Fellesliste mellom frie velgere, H, Krf, Sp og V</t>
  </si>
  <si>
    <t>Samarbeidslista mellom Ibestad Arbeiderparti, Ibestad Senterparti og Ibestad Venstre</t>
  </si>
  <si>
    <t>Samarbeidslista mellom Sp KrF og Ap</t>
  </si>
  <si>
    <t>Samarbeidslista venstre og partipolitisk uavhengige</t>
  </si>
  <si>
    <t>Samarbeidsliste</t>
  </si>
  <si>
    <t>Samarbeidsliste for SP og KrF</t>
  </si>
  <si>
    <t>Sámeálbmo Listu</t>
  </si>
  <si>
    <t>Sámeálbmot Bellodat/NSR Deatnu</t>
  </si>
  <si>
    <t>Sámeálbmot bellodat/Samefolkets parti</t>
  </si>
  <si>
    <t>Samedemokratene og Šiella</t>
  </si>
  <si>
    <t>Samefolkets Parti</t>
  </si>
  <si>
    <t>Samefolkets parti/NSR/Uavhengige Velgere</t>
  </si>
  <si>
    <t>Samenes folkeforbund</t>
  </si>
  <si>
    <t>Samer sørpå/Sámit lulde</t>
  </si>
  <si>
    <t>Samfunnsdemokratane</t>
  </si>
  <si>
    <t>Samfunnspartiet</t>
  </si>
  <si>
    <t>Samhold Lyngen</t>
  </si>
  <si>
    <t>Sámieana</t>
  </si>
  <si>
    <t>Samling og Utvikling</t>
  </si>
  <si>
    <t>Samlingslista</t>
  </si>
  <si>
    <t>Samlingslista for Gaular</t>
  </si>
  <si>
    <t>Samlingslista for Modalen</t>
  </si>
  <si>
    <t>Samlingslista Høgre/Eidfjordlista</t>
  </si>
  <si>
    <t>Samlingslista Senterpartiet/Venstre</t>
  </si>
  <si>
    <t>Samlingslista, SP og uavhengige</t>
  </si>
  <si>
    <t>Samlingsliste</t>
  </si>
  <si>
    <t>Samlingsliste for søre Hå</t>
  </si>
  <si>
    <t>Sammen for Bamble</t>
  </si>
  <si>
    <t>Sammen For Sarpsborg</t>
  </si>
  <si>
    <t>Sande tverrpolitiske bygdeliste</t>
  </si>
  <si>
    <t>Sandnessjøen Tverrpolitiske Liste - Bylista</t>
  </si>
  <si>
    <t>Sandsøy og Fenes/Skjellesvik bygdeliste</t>
  </si>
  <si>
    <t>Selbu Høyre og Selbu KrF</t>
  </si>
  <si>
    <t>Selvstendighetspartiet</t>
  </si>
  <si>
    <t>Senjalista</t>
  </si>
  <si>
    <t>Senterpartiet</t>
  </si>
  <si>
    <t>Senterpartiet og frie velgeres liste</t>
  </si>
  <si>
    <t>Senterpartiet og Tverrpolitisk liste</t>
  </si>
  <si>
    <t>Senterpartiet, Høgre, Venstre og Kristeleg folkeparti</t>
  </si>
  <si>
    <t>Senterpartiet/Høyre</t>
  </si>
  <si>
    <t>Senterpartiet/Kristelig Folkeparti</t>
  </si>
  <si>
    <t>Sentrumslista</t>
  </si>
  <si>
    <t>Sentrumslista (Kystpartiet, Venstre og partipolitisk uavhengige velgere</t>
  </si>
  <si>
    <t>Sentrumslista Ny Tid. Partipolitisk uavhengig liste til fremme av Røstsamfunnets fremtid og velstand</t>
  </si>
  <si>
    <t>Seter krets</t>
  </si>
  <si>
    <t>Seter kretsliste</t>
  </si>
  <si>
    <t>Setesdalslista</t>
  </si>
  <si>
    <t>Šiella</t>
  </si>
  <si>
    <t>Sirdal Bygdeliste</t>
  </si>
  <si>
    <t>Skibotn Folkeliste</t>
  </si>
  <si>
    <t>Skjerstad tverrpolitiske liste</t>
  </si>
  <si>
    <t>Skjold og Vats Tverrpolitisk Liste</t>
  </si>
  <si>
    <t>Smøla til Trøndelag</t>
  </si>
  <si>
    <t>Småbylista Orkdal</t>
  </si>
  <si>
    <t>Småbylista Orkland</t>
  </si>
  <si>
    <t>Snillfjord Tverrpolitiske Liste</t>
  </si>
  <si>
    <t>Sokndal Listo</t>
  </si>
  <si>
    <t>Solidaritet</t>
  </si>
  <si>
    <t>Solidaritetslista</t>
  </si>
  <si>
    <t>SOLIDARITETSLISTA AV SV, RØDT OG UAVHENGIGE</t>
  </si>
  <si>
    <t>Solrenningslista</t>
  </si>
  <si>
    <t>Sosialdemokratene Hemnes</t>
  </si>
  <si>
    <t>Sosialistisk Fellesliste av Kvinnherad SV og Kvinnherad Raudt</t>
  </si>
  <si>
    <t>Sosialistisk Venstreparti</t>
  </si>
  <si>
    <t>Sosialistisk Venstreparti og Rødt</t>
  </si>
  <si>
    <t>Sosialisttalas joavku / Sosialistisk gruppe</t>
  </si>
  <si>
    <t>Sosialliberalt Parti</t>
  </si>
  <si>
    <t>SotraLista</t>
  </si>
  <si>
    <t>Stabæklista</t>
  </si>
  <si>
    <t>Stordlisto</t>
  </si>
  <si>
    <t>Stø kurs</t>
  </si>
  <si>
    <t>Sulalista, partipolitisk uavhengig liste for Sula</t>
  </si>
  <si>
    <t>Sunnmørslista/Tverrpolitisk liste for Sunnmøre</t>
  </si>
  <si>
    <t>SV - Sosialistisk Venstreparti</t>
  </si>
  <si>
    <t>SV - Sosialistisk Venstreparti og Miljøpartiet De Grønne</t>
  </si>
  <si>
    <t>SV - Sosialistisk Venstreparti og Rødt</t>
  </si>
  <si>
    <t>Søgne bygdeliste</t>
  </si>
  <si>
    <t>Sømna Bygdeliste</t>
  </si>
  <si>
    <t>Søndre Land Bygdeliste</t>
  </si>
  <si>
    <t>Sør-Fron Bygdaliste</t>
  </si>
  <si>
    <t>Sør-Odal Bygdeliste</t>
  </si>
  <si>
    <t>Sør-Varanger Solidaritetslista</t>
  </si>
  <si>
    <t>Tana fellesliste</t>
  </si>
  <si>
    <t>Tanangerlisten</t>
  </si>
  <si>
    <t>Team Elverum – Politikk for by og bygd</t>
  </si>
  <si>
    <t>Tjeldsund tverrpolitiske liste</t>
  </si>
  <si>
    <t>Tjømelista</t>
  </si>
  <si>
    <t>Tranøy Folkeliste</t>
  </si>
  <si>
    <t>Tvedestrand Tverrpolitiske Liste</t>
  </si>
  <si>
    <t>Tverpolitisk liste for Norddal</t>
  </si>
  <si>
    <t>Tverrpolitisk</t>
  </si>
  <si>
    <t>Tverrpolitisk Bygdeliste</t>
  </si>
  <si>
    <t>Tverrpolitisk bygdeliste (TPLN)</t>
  </si>
  <si>
    <t>Tverrpolitisk Folkeliste For Hele Kristiansand</t>
  </si>
  <si>
    <t>Tverrpolitisk Folkevalgte</t>
  </si>
  <si>
    <t>Tverrpolitisk grendaliste</t>
  </si>
  <si>
    <t>Tverrpolitisk Kommuneliste</t>
  </si>
  <si>
    <t>Tverrpolitisk liste</t>
  </si>
  <si>
    <t>Tverrpolitisk liste - kommunevalget Vestnes 2003</t>
  </si>
  <si>
    <t>Tverrpolitisk liste for Fremskrittspartiet, Høyre og Venstre</t>
  </si>
  <si>
    <t>Tverrpolitisk liste for Gratangen</t>
  </si>
  <si>
    <t>Tverrpolitisk liste for Kvamsøy, Sandsøy og Voksa</t>
  </si>
  <si>
    <t>Tverrpolitisk liste for Lunde</t>
  </si>
  <si>
    <t>Tverrpolitisk liste for Sandøy</t>
  </si>
  <si>
    <t>Tverrpolitisk liste for Tysfjord</t>
  </si>
  <si>
    <t>Tverrpolitisk liste for Vågsøy</t>
  </si>
  <si>
    <t>Tverrpolitisk liste for Ålesund</t>
  </si>
  <si>
    <t>Tverrpolitisk liste i Porsanger TLP</t>
  </si>
  <si>
    <t>Tverrpolitisk liste Sømna</t>
  </si>
  <si>
    <t>Tverrpolitisk samlingsliste</t>
  </si>
  <si>
    <t>Tverrpolitisk samlingsliste-bygdaliste for Os</t>
  </si>
  <si>
    <t>Tverrpolitisk seniorliste</t>
  </si>
  <si>
    <t>Tverrpolitisk Valliste for Øygarden (TVØ)</t>
  </si>
  <si>
    <t>Tverrpolitisk valliste i Hareid</t>
  </si>
  <si>
    <t>Tydalslista, bygdeliste for utvikling</t>
  </si>
  <si>
    <t>Tynsetlista frie velgere</t>
  </si>
  <si>
    <t>Tysfjord bygdeliste</t>
  </si>
  <si>
    <t>Tønsberglisten</t>
  </si>
  <si>
    <t>Uavhengig Bygdeliste</t>
  </si>
  <si>
    <t>Uavhengig folkevalgte</t>
  </si>
  <si>
    <t>Uavhengig Sentrum</t>
  </si>
  <si>
    <t>Uavhengig valliste for Haram</t>
  </si>
  <si>
    <t>Uavhengig Valliste for Sunnmøre</t>
  </si>
  <si>
    <t>Ungdomslista for Utsira</t>
  </si>
  <si>
    <t>Ungdomslista i Tysfjord</t>
  </si>
  <si>
    <t>Upolitisk bygdaliste</t>
  </si>
  <si>
    <t>Upolitisk Bygdeliste</t>
  </si>
  <si>
    <t>Upolitisk valgliste</t>
  </si>
  <si>
    <t>Utsira Bygdeliste</t>
  </si>
  <si>
    <t>Utsira Fellesliste</t>
  </si>
  <si>
    <t>Vadsølista</t>
  </si>
  <si>
    <t>Valgliste for AP og SV</t>
  </si>
  <si>
    <t>Valgliste for Seter og Angen Krets</t>
  </si>
  <si>
    <t>Valgliste for Sosialistisk venstreparti og uavhengige sosialister</t>
  </si>
  <si>
    <t>Valgliste for Øvre-Høylandet og Kongsmoen krets</t>
  </si>
  <si>
    <t>Vandringslista</t>
  </si>
  <si>
    <t>Vardølista</t>
  </si>
  <si>
    <t>Vefsn tverrpolitiske parti</t>
  </si>
  <si>
    <t>Vegalista</t>
  </si>
  <si>
    <t>Venstre</t>
  </si>
  <si>
    <t>Venstre og Senterpartiets liste</t>
  </si>
  <si>
    <t>Venstre og uavhengige velgeres liste</t>
  </si>
  <si>
    <t>Venstre/ Miljøpartiet De Grønne</t>
  </si>
  <si>
    <t>Venstre/Kristelig Folkeparti</t>
  </si>
  <si>
    <t>Verdipolitisk Parti</t>
  </si>
  <si>
    <t>Vestby Uavhengige</t>
  </si>
  <si>
    <t>Vestfoldlisten mot bomringer</t>
  </si>
  <si>
    <t>Vestvågøylista</t>
  </si>
  <si>
    <t>Vikebygd bygdeliste</t>
  </si>
  <si>
    <t>Volda-lista</t>
  </si>
  <si>
    <t>Værøylista</t>
  </si>
  <si>
    <t>Vårt Valg</t>
  </si>
  <si>
    <t>Xtra-lista</t>
  </si>
  <si>
    <t>Ytre Kåfjord bygdeliste</t>
  </si>
  <si>
    <t>Øksnes Tverrpolitiske liste</t>
  </si>
  <si>
    <t>Ørskog KRF - Ørskog V</t>
  </si>
  <si>
    <t>Øyer Bygdeliste</t>
  </si>
  <si>
    <t>Åarjel-Saemiej-Gïelh</t>
  </si>
  <si>
    <t>Ålesundlista Tverrpolitisk liste for Ålesund</t>
  </si>
  <si>
    <t>- Legg inn parti- eller listenavnet du ønsker å finne status for i det grå feltet over</t>
  </si>
  <si>
    <t>- Du kan enten skrive inn navnet selv eller velge fra nedtrekksmenyen</t>
  </si>
  <si>
    <t>- Status for parti-/ listenavnet kommer til høyre</t>
  </si>
  <si>
    <t>- En oversikt over hvor parti-/ listenavnet er benyttet tidligere kommer i tabellen</t>
  </si>
  <si>
    <t>Koder tatt i bruk etter 1. januar 2021</t>
  </si>
  <si>
    <t>Ikke registrert</t>
  </si>
  <si>
    <t>Mottatt brukerstøtte</t>
  </si>
  <si>
    <t>Til godkjenning</t>
  </si>
  <si>
    <t>Godkjent</t>
  </si>
  <si>
    <t>Navn på liste/gruppe</t>
  </si>
  <si>
    <t>Fylkeskommune</t>
  </si>
  <si>
    <t>Valgdistrikt</t>
  </si>
  <si>
    <t>Forenklet regelverk?</t>
  </si>
  <si>
    <t>Mottatt av</t>
  </si>
  <si>
    <t>ITX saksnr</t>
  </si>
  <si>
    <t>Status</t>
  </si>
  <si>
    <t>Godkjent dato</t>
  </si>
  <si>
    <t>Sjekket av</t>
  </si>
  <si>
    <t>Godkjent av</t>
  </si>
  <si>
    <t>Kommentar</t>
  </si>
  <si>
    <t>INP</t>
  </si>
  <si>
    <t>Ikke relevant</t>
  </si>
  <si>
    <t>Landsdekkende</t>
  </si>
  <si>
    <t>Ja</t>
  </si>
  <si>
    <t>Herman</t>
  </si>
  <si>
    <t>Tonje</t>
  </si>
  <si>
    <t>PS</t>
  </si>
  <si>
    <t>Sentrum</t>
  </si>
  <si>
    <t>GP</t>
  </si>
  <si>
    <t>Nei</t>
  </si>
  <si>
    <t>GEN</t>
  </si>
  <si>
    <t>GENE</t>
  </si>
  <si>
    <t>GT</t>
  </si>
  <si>
    <t>AAN</t>
  </si>
  <si>
    <t>PF</t>
  </si>
  <si>
    <t>Troms og Finnmark</t>
  </si>
  <si>
    <t>Finnmark</t>
  </si>
  <si>
    <t>NBO</t>
  </si>
  <si>
    <t>NBR</t>
  </si>
  <si>
    <t>RN</t>
  </si>
  <si>
    <t>Innlandet</t>
  </si>
  <si>
    <t>Hedmark</t>
  </si>
  <si>
    <t>Parti</t>
  </si>
  <si>
    <t>Alternativt navn</t>
  </si>
  <si>
    <t>Kommnr</t>
  </si>
  <si>
    <t>Først brukt</t>
  </si>
  <si>
    <t>A</t>
  </si>
  <si>
    <t>Det norske Arbeiderparti</t>
  </si>
  <si>
    <t>2003 eller tidligere</t>
  </si>
  <si>
    <t>Registrert i Partiregisteret</t>
  </si>
  <si>
    <t>AFI</t>
  </si>
  <si>
    <t>AGV</t>
  </si>
  <si>
    <t>AKSAM</t>
  </si>
  <si>
    <t>AKSNO</t>
  </si>
  <si>
    <t>Tidligere Norddal kommune</t>
  </si>
  <si>
    <t>ALLI</t>
  </si>
  <si>
    <t>Registrert i Partiregisteret. Vern opphører 16.02.2025</t>
  </si>
  <si>
    <t>ALT</t>
  </si>
  <si>
    <t>Tidligere Rissa kommune</t>
  </si>
  <si>
    <t>AND</t>
  </si>
  <si>
    <t>ANDRE</t>
  </si>
  <si>
    <t>Andre</t>
  </si>
  <si>
    <t>ANDRE2</t>
  </si>
  <si>
    <t>Andre2</t>
  </si>
  <si>
    <t>ANFL</t>
  </si>
  <si>
    <t>AP_SV_TY</t>
  </si>
  <si>
    <t>APH</t>
  </si>
  <si>
    <t>APKRF</t>
  </si>
  <si>
    <t>APRU</t>
  </si>
  <si>
    <t>APSPKL</t>
  </si>
  <si>
    <t>APSV</t>
  </si>
  <si>
    <t>ARJA</t>
  </si>
  <si>
    <t>Registrert i Sametingets register</t>
  </si>
  <si>
    <t>ARJA_TA</t>
  </si>
  <si>
    <t>ARNØY</t>
  </si>
  <si>
    <t>ASKIMP</t>
  </si>
  <si>
    <t>ASKØY</t>
  </si>
  <si>
    <t>ATPG</t>
  </si>
  <si>
    <t>AU</t>
  </si>
  <si>
    <t>AUKRA</t>
  </si>
  <si>
    <t>AURE</t>
  </si>
  <si>
    <t>B</t>
  </si>
  <si>
    <t>Tidligere Vågsøy kommune</t>
  </si>
  <si>
    <t>BAL</t>
  </si>
  <si>
    <t>BB</t>
  </si>
  <si>
    <t>Tidligere Bjugn kommune</t>
  </si>
  <si>
    <t>BBL</t>
  </si>
  <si>
    <t>BBLH</t>
  </si>
  <si>
    <t>BBLK</t>
  </si>
  <si>
    <t>BEBL</t>
  </si>
  <si>
    <t>BERGMANN</t>
  </si>
  <si>
    <t>Tidligere Meldal kommune</t>
  </si>
  <si>
    <t>BF</t>
  </si>
  <si>
    <t>BFE</t>
  </si>
  <si>
    <t>Tidligere Berg kommune</t>
  </si>
  <si>
    <t>BFKH</t>
  </si>
  <si>
    <t>BFL</t>
  </si>
  <si>
    <t>BFLEB</t>
  </si>
  <si>
    <t>BFSPHV</t>
  </si>
  <si>
    <t>BG</t>
  </si>
  <si>
    <t>Tidligere Torsken kommune</t>
  </si>
  <si>
    <t>BHBV</t>
  </si>
  <si>
    <t>BHSF</t>
  </si>
  <si>
    <t>BIA</t>
  </si>
  <si>
    <t>BIN</t>
  </si>
  <si>
    <t>BIR</t>
  </si>
  <si>
    <t>Tidligere Røyken kommune</t>
  </si>
  <si>
    <t>BIV</t>
  </si>
  <si>
    <t>Tidligere Verran kommune</t>
  </si>
  <si>
    <t>BJAFL</t>
  </si>
  <si>
    <t>Tidligere Bjarkøy kommune (før 2011)</t>
  </si>
  <si>
    <t>BJL</t>
  </si>
  <si>
    <t>BL</t>
  </si>
  <si>
    <t>BLAH</t>
  </si>
  <si>
    <t>BLANK</t>
  </si>
  <si>
    <t>BLANKE</t>
  </si>
  <si>
    <t>Blanke</t>
  </si>
  <si>
    <t>BLAU</t>
  </si>
  <si>
    <t>BLBU</t>
  </si>
  <si>
    <t>BLFLÅ</t>
  </si>
  <si>
    <t>BLFY</t>
  </si>
  <si>
    <t>BLLE</t>
  </si>
  <si>
    <t>BLLOM</t>
  </si>
  <si>
    <t>BLM</t>
  </si>
  <si>
    <t>BLS</t>
  </si>
  <si>
    <t>BLSN</t>
  </si>
  <si>
    <t>BLSTA</t>
  </si>
  <si>
    <t>BLTS</t>
  </si>
  <si>
    <t>BLUT</t>
  </si>
  <si>
    <t>BLV</t>
  </si>
  <si>
    <t>BLVI</t>
  </si>
  <si>
    <t>BLVS</t>
  </si>
  <si>
    <t>BMB</t>
  </si>
  <si>
    <t>BMG</t>
  </si>
  <si>
    <t>BNL</t>
  </si>
  <si>
    <t>BOF</t>
  </si>
  <si>
    <t>BOM</t>
  </si>
  <si>
    <t>Tidligere Nøtterøy kommune</t>
  </si>
  <si>
    <t>BOR</t>
  </si>
  <si>
    <t>BRS</t>
  </si>
  <si>
    <t>BS</t>
  </si>
  <si>
    <t>BSAM</t>
  </si>
  <si>
    <t>BSE</t>
  </si>
  <si>
    <t>BSEL</t>
  </si>
  <si>
    <t>BTL</t>
  </si>
  <si>
    <t>BTN</t>
  </si>
  <si>
    <t>BUF</t>
  </si>
  <si>
    <t>BUTV</t>
  </si>
  <si>
    <t>BUV</t>
  </si>
  <si>
    <t>BV</t>
  </si>
  <si>
    <t>BVF</t>
  </si>
  <si>
    <t>BVL</t>
  </si>
  <si>
    <t>BVS</t>
  </si>
  <si>
    <t>BYA</t>
  </si>
  <si>
    <t>BYB</t>
  </si>
  <si>
    <t>BYBL</t>
  </si>
  <si>
    <t>BYFO</t>
  </si>
  <si>
    <t>Tidligere Meland kommune</t>
  </si>
  <si>
    <t>BYG</t>
  </si>
  <si>
    <t>BYG_NOR</t>
  </si>
  <si>
    <t>BYGDBAL</t>
  </si>
  <si>
    <t>Tidligere Balestrand kommune</t>
  </si>
  <si>
    <t>BYGDL</t>
  </si>
  <si>
    <t>BYGDS</t>
  </si>
  <si>
    <t>BYGH</t>
  </si>
  <si>
    <t>BYGS</t>
  </si>
  <si>
    <t>BYGU</t>
  </si>
  <si>
    <t>BYGVÅL</t>
  </si>
  <si>
    <t>BYL</t>
  </si>
  <si>
    <t>BYLAD</t>
  </si>
  <si>
    <t>BYLUFT</t>
  </si>
  <si>
    <t>BYMI</t>
  </si>
  <si>
    <t>BYMILJØ</t>
  </si>
  <si>
    <t>BYN</t>
  </si>
  <si>
    <t>BYOGLAND</t>
  </si>
  <si>
    <t>BYPA</t>
  </si>
  <si>
    <t>BYS</t>
  </si>
  <si>
    <t>BØA</t>
  </si>
  <si>
    <t>Tidligere Audnedal kommune</t>
  </si>
  <si>
    <t>BØHAP</t>
  </si>
  <si>
    <t>BØL</t>
  </si>
  <si>
    <t>BÅTL</t>
  </si>
  <si>
    <t>C</t>
  </si>
  <si>
    <t>DA</t>
  </si>
  <si>
    <t>DB</t>
  </si>
  <si>
    <t>DBL</t>
  </si>
  <si>
    <t>Drammen byliste</t>
  </si>
  <si>
    <t>DDMO</t>
  </si>
  <si>
    <t>Har benyttet flere koder</t>
  </si>
  <si>
    <t>DDRY</t>
  </si>
  <si>
    <t>Tidligere Rygge kommune</t>
  </si>
  <si>
    <t>DEM</t>
  </si>
  <si>
    <t>DEMN</t>
  </si>
  <si>
    <t>Registrert i Partiregisteret. Tidligere Demokratene</t>
  </si>
  <si>
    <t>DF</t>
  </si>
  <si>
    <t>DIR</t>
  </si>
  <si>
    <t>DLF</t>
  </si>
  <si>
    <t>DLFL</t>
  </si>
  <si>
    <t>DOV</t>
  </si>
  <si>
    <t>DPL</t>
  </si>
  <si>
    <t>DRP</t>
  </si>
  <si>
    <t>DSL</t>
  </si>
  <si>
    <t>DSP</t>
  </si>
  <si>
    <t>DU</t>
  </si>
  <si>
    <t>EDP</t>
  </si>
  <si>
    <t>EL</t>
  </si>
  <si>
    <t>ETL</t>
  </si>
  <si>
    <t>F</t>
  </si>
  <si>
    <t>F_MDG_R</t>
  </si>
  <si>
    <t>Tidligere Hof kommune</t>
  </si>
  <si>
    <t>F_R_SV</t>
  </si>
  <si>
    <t>Tidligere Tjøme kommune</t>
  </si>
  <si>
    <t>FASTB</t>
  </si>
  <si>
    <t>FBB</t>
  </si>
  <si>
    <t>Tidligere Roan kommune</t>
  </si>
  <si>
    <t>FBU</t>
  </si>
  <si>
    <t>Tidligere Agdenes kommune</t>
  </si>
  <si>
    <t>FD</t>
  </si>
  <si>
    <t>FDL</t>
  </si>
  <si>
    <t>FDS</t>
  </si>
  <si>
    <t>Tidligere Flora kommune</t>
  </si>
  <si>
    <t>FELD</t>
  </si>
  <si>
    <t>FELLES</t>
  </si>
  <si>
    <t>FEMIN</t>
  </si>
  <si>
    <t>Riktig kode er FI</t>
  </si>
  <si>
    <t>FEMINI</t>
  </si>
  <si>
    <t>FERJA</t>
  </si>
  <si>
    <t>FH</t>
  </si>
  <si>
    <t>FH/V</t>
  </si>
  <si>
    <t>FH_V</t>
  </si>
  <si>
    <t>FHF</t>
  </si>
  <si>
    <t>FHO</t>
  </si>
  <si>
    <t>FI</t>
  </si>
  <si>
    <t>FIT</t>
  </si>
  <si>
    <t>FJORD</t>
  </si>
  <si>
    <t>FKBL</t>
  </si>
  <si>
    <t>FKRFSPV</t>
  </si>
  <si>
    <t>FKV</t>
  </si>
  <si>
    <t>FL</t>
  </si>
  <si>
    <t>FLAPSV</t>
  </si>
  <si>
    <t>FLFA</t>
  </si>
  <si>
    <t>FLHOLT</t>
  </si>
  <si>
    <t>FLHTVP</t>
  </si>
  <si>
    <t>FLHUG</t>
  </si>
  <si>
    <t>Tidligere Mosvik kommune</t>
  </si>
  <si>
    <t>FLISTO</t>
  </si>
  <si>
    <t>FLKHV</t>
  </si>
  <si>
    <t>FLKRFFB</t>
  </si>
  <si>
    <t>FLOKT</t>
  </si>
  <si>
    <t>FLPS</t>
  </si>
  <si>
    <t>Feil kode for listen i 2017. Nå: FASTB</t>
  </si>
  <si>
    <t>FLRRR</t>
  </si>
  <si>
    <t>FLRVSV</t>
  </si>
  <si>
    <t>FLS</t>
  </si>
  <si>
    <t>FLSP</t>
  </si>
  <si>
    <t>FLSP/V</t>
  </si>
  <si>
    <t>FLSPKRF</t>
  </si>
  <si>
    <t>Tidligere Fosnes kommune</t>
  </si>
  <si>
    <t>FLSPKRFH</t>
  </si>
  <si>
    <t>FLUT</t>
  </si>
  <si>
    <t>FLÅSAM</t>
  </si>
  <si>
    <t>FMD_SV</t>
  </si>
  <si>
    <t>FNB</t>
  </si>
  <si>
    <t>Registrert i Partiregisteret. Tidligere Folkeaksjonen Nei til mer bompenger</t>
  </si>
  <si>
    <t>FO</t>
  </si>
  <si>
    <t>FOBYG</t>
  </si>
  <si>
    <t>Tidligere Forsand kommune</t>
  </si>
  <si>
    <t>FOHAR</t>
  </si>
  <si>
    <t>FOL</t>
  </si>
  <si>
    <t>Tidligere Selje kommune</t>
  </si>
  <si>
    <t>FOLI</t>
  </si>
  <si>
    <t>FOLK</t>
  </si>
  <si>
    <t>FOLKEL</t>
  </si>
  <si>
    <t>FOLKEM</t>
  </si>
  <si>
    <t>FOLKET</t>
  </si>
  <si>
    <t>FOMA</t>
  </si>
  <si>
    <t>FOOP</t>
  </si>
  <si>
    <t>FOR</t>
  </si>
  <si>
    <t>FOST</t>
  </si>
  <si>
    <t>FRBB</t>
  </si>
  <si>
    <t>FRBBL</t>
  </si>
  <si>
    <t>FRP</t>
  </si>
  <si>
    <t>FRP/H</t>
  </si>
  <si>
    <t>FRP_H</t>
  </si>
  <si>
    <t>FRP_H_V</t>
  </si>
  <si>
    <t>FRPSIR</t>
  </si>
  <si>
    <t>FS</t>
  </si>
  <si>
    <t>FSM</t>
  </si>
  <si>
    <t>FSVR</t>
  </si>
  <si>
    <t>FSVRØ</t>
  </si>
  <si>
    <t>FV</t>
  </si>
  <si>
    <t>FVB</t>
  </si>
  <si>
    <t>FVE</t>
  </si>
  <si>
    <t>FVFO</t>
  </si>
  <si>
    <t>GBL</t>
  </si>
  <si>
    <t>GBLI</t>
  </si>
  <si>
    <t>GD</t>
  </si>
  <si>
    <t>GDL</t>
  </si>
  <si>
    <t>GDS_KFF</t>
  </si>
  <si>
    <t>Registrert i Sametingets register; Fikk FASTB ved en feil i 2017</t>
  </si>
  <si>
    <t>GF</t>
  </si>
  <si>
    <t>GFL</t>
  </si>
  <si>
    <t>GIH</t>
  </si>
  <si>
    <t>GL</t>
  </si>
  <si>
    <t>GRANB</t>
  </si>
  <si>
    <t>GRB</t>
  </si>
  <si>
    <t>GRUEFL</t>
  </si>
  <si>
    <t>GRYFRI</t>
  </si>
  <si>
    <t>H</t>
  </si>
  <si>
    <t>H/K</t>
  </si>
  <si>
    <t>Tidligere Ballangen kommune</t>
  </si>
  <si>
    <t>H/KR</t>
  </si>
  <si>
    <t>H/KRF</t>
  </si>
  <si>
    <t>H/KRF/V</t>
  </si>
  <si>
    <t>H/V</t>
  </si>
  <si>
    <t>H_KRF_SI</t>
  </si>
  <si>
    <t>H_V</t>
  </si>
  <si>
    <t>HA</t>
  </si>
  <si>
    <t>HADSELFL</t>
  </si>
  <si>
    <t>HBL</t>
  </si>
  <si>
    <t>HBY</t>
  </si>
  <si>
    <t>HDBL</t>
  </si>
  <si>
    <t>HE</t>
  </si>
  <si>
    <t>HE_HVSP</t>
  </si>
  <si>
    <t>HELSE</t>
  </si>
  <si>
    <t>HEMNELIS</t>
  </si>
  <si>
    <t>Tidligere Hemne kommune</t>
  </si>
  <si>
    <t>HEMNFOLK</t>
  </si>
  <si>
    <t>HEORD</t>
  </si>
  <si>
    <t>HF</t>
  </si>
  <si>
    <t>HFRP</t>
  </si>
  <si>
    <t>HKRF</t>
  </si>
  <si>
    <t>HKRFV</t>
  </si>
  <si>
    <t>HKV</t>
  </si>
  <si>
    <t>HKVU</t>
  </si>
  <si>
    <t>Tidligere Tysfjord kommune</t>
  </si>
  <si>
    <t>HKY</t>
  </si>
  <si>
    <t>HL</t>
  </si>
  <si>
    <t>HLI</t>
  </si>
  <si>
    <t>HOVE</t>
  </si>
  <si>
    <t>HSF</t>
  </si>
  <si>
    <t>HTL</t>
  </si>
  <si>
    <t>HV</t>
  </si>
  <si>
    <t xml:space="preserve">IB </t>
  </si>
  <si>
    <t>IBEST</t>
  </si>
  <si>
    <t>IBFL</t>
  </si>
  <si>
    <t>IBS</t>
  </si>
  <si>
    <t>Tidligere Stokke kommune</t>
  </si>
  <si>
    <t>IKB</t>
  </si>
  <si>
    <t>IL</t>
  </si>
  <si>
    <t>Tidligere Nesset kommune</t>
  </si>
  <si>
    <t>INNB</t>
  </si>
  <si>
    <t>INNV</t>
  </si>
  <si>
    <t>INT</t>
  </si>
  <si>
    <t>JL</t>
  </si>
  <si>
    <t>JOHT</t>
  </si>
  <si>
    <t>JV</t>
  </si>
  <si>
    <t>KARLI</t>
  </si>
  <si>
    <t>KARLIS</t>
  </si>
  <si>
    <t>KBYG</t>
  </si>
  <si>
    <t>KF</t>
  </si>
  <si>
    <t>KGBL</t>
  </si>
  <si>
    <t>KIU</t>
  </si>
  <si>
    <t>KJS</t>
  </si>
  <si>
    <t>KL</t>
  </si>
  <si>
    <t>KLIF</t>
  </si>
  <si>
    <t>KLL</t>
  </si>
  <si>
    <t>KOBL</t>
  </si>
  <si>
    <t>Tidligere Kvalsund kommune</t>
  </si>
  <si>
    <t>KOM</t>
  </si>
  <si>
    <t>KRB</t>
  </si>
  <si>
    <t>Tidligere Re kommune</t>
  </si>
  <si>
    <t>KRF</t>
  </si>
  <si>
    <t>KRF/H/V</t>
  </si>
  <si>
    <t>KRF/SDF</t>
  </si>
  <si>
    <t>KRF/V/SP</t>
  </si>
  <si>
    <t>Tidligere Ørskog kommune</t>
  </si>
  <si>
    <t>KRF_V</t>
  </si>
  <si>
    <t>KRF_V_SO</t>
  </si>
  <si>
    <t>KRFFLFB</t>
  </si>
  <si>
    <t>KRFKP</t>
  </si>
  <si>
    <t>KRFSP</t>
  </si>
  <si>
    <t>KRFV</t>
  </si>
  <si>
    <t>KRFVENS</t>
  </si>
  <si>
    <t>KRFVO</t>
  </si>
  <si>
    <t>KRISTNE</t>
  </si>
  <si>
    <t>Registrert i Partiregisteret. Tidligere Partiet De Kristne</t>
  </si>
  <si>
    <t>KRL</t>
  </si>
  <si>
    <t>KRLB</t>
  </si>
  <si>
    <t>KRSL</t>
  </si>
  <si>
    <t>KSL</t>
  </si>
  <si>
    <t>KSP</t>
  </si>
  <si>
    <t>KTL</t>
  </si>
  <si>
    <t>KVB</t>
  </si>
  <si>
    <t>KYST</t>
  </si>
  <si>
    <t>LAR</t>
  </si>
  <si>
    <t>LB</t>
  </si>
  <si>
    <t>LBL</t>
  </si>
  <si>
    <t>LENVIK</t>
  </si>
  <si>
    <t>Tidligere Lenvik kommune</t>
  </si>
  <si>
    <t>LHV</t>
  </si>
  <si>
    <t>LIB</t>
  </si>
  <si>
    <t>LIBO</t>
  </si>
  <si>
    <t>LIBS</t>
  </si>
  <si>
    <t>LILB</t>
  </si>
  <si>
    <t>LILLEHL</t>
  </si>
  <si>
    <t>LISS</t>
  </si>
  <si>
    <t>LL</t>
  </si>
  <si>
    <t>LOMSL</t>
  </si>
  <si>
    <t>LPLI</t>
  </si>
  <si>
    <t>LTP</t>
  </si>
  <si>
    <t>LTPL</t>
  </si>
  <si>
    <t>Tidligere Lardal kommune</t>
  </si>
  <si>
    <t>LTV</t>
  </si>
  <si>
    <t>LVH</t>
  </si>
  <si>
    <t>LVS</t>
  </si>
  <si>
    <t>MAL</t>
  </si>
  <si>
    <t>MALVIKL</t>
  </si>
  <si>
    <t>MDG</t>
  </si>
  <si>
    <t>MDGRV</t>
  </si>
  <si>
    <t>MELHUS</t>
  </si>
  <si>
    <t>METPBL</t>
  </si>
  <si>
    <t>MKBYGD</t>
  </si>
  <si>
    <t>ML</t>
  </si>
  <si>
    <t>MOD</t>
  </si>
  <si>
    <t>Tidligere Odda kommune</t>
  </si>
  <si>
    <t>MOS</t>
  </si>
  <si>
    <t>MOSKFL</t>
  </si>
  <si>
    <t>MR</t>
  </si>
  <si>
    <t>MSNBL</t>
  </si>
  <si>
    <t>MVL</t>
  </si>
  <si>
    <t>NAB</t>
  </si>
  <si>
    <t>NABBYG</t>
  </si>
  <si>
    <t>NANB</t>
  </si>
  <si>
    <t>NB</t>
  </si>
  <si>
    <t>NBF</t>
  </si>
  <si>
    <t>NBL</t>
  </si>
  <si>
    <t>NEBL</t>
  </si>
  <si>
    <t>NF</t>
  </si>
  <si>
    <t>NKP</t>
  </si>
  <si>
    <t>NLO</t>
  </si>
  <si>
    <t>NML</t>
  </si>
  <si>
    <t>NOB</t>
  </si>
  <si>
    <t>NOLI</t>
  </si>
  <si>
    <t>NOML</t>
  </si>
  <si>
    <t>NORDK</t>
  </si>
  <si>
    <t>NORM</t>
  </si>
  <si>
    <t>NP</t>
  </si>
  <si>
    <t>NSR</t>
  </si>
  <si>
    <t>NSR_SPF</t>
  </si>
  <si>
    <t>NTB</t>
  </si>
  <si>
    <t>NTBR</t>
  </si>
  <si>
    <t>NTL</t>
  </si>
  <si>
    <t>NYKURS</t>
  </si>
  <si>
    <t>NYODDA</t>
  </si>
  <si>
    <t>NÆ</t>
  </si>
  <si>
    <t>OL</t>
  </si>
  <si>
    <t>Tidligere Orkdal kommune</t>
  </si>
  <si>
    <t>OMEGA</t>
  </si>
  <si>
    <t>ONSØY</t>
  </si>
  <si>
    <t>OPPV</t>
  </si>
  <si>
    <t>Tidligere Frei kommune (før 2008)</t>
  </si>
  <si>
    <t>OPTI</t>
  </si>
  <si>
    <t>OSBY</t>
  </si>
  <si>
    <t>PIR</t>
  </si>
  <si>
    <t>PP</t>
  </si>
  <si>
    <t>PTE</t>
  </si>
  <si>
    <t>PULS</t>
  </si>
  <si>
    <t>PUS</t>
  </si>
  <si>
    <t>RA</t>
  </si>
  <si>
    <t>RADS</t>
  </si>
  <si>
    <t>RAUM</t>
  </si>
  <si>
    <t>RAUVSV</t>
  </si>
  <si>
    <t>Tidligere Radøy kommune</t>
  </si>
  <si>
    <t>RE_H_KRF</t>
  </si>
  <si>
    <t>REFV</t>
  </si>
  <si>
    <t>RFL</t>
  </si>
  <si>
    <t>RFP</t>
  </si>
  <si>
    <t>RIVH</t>
  </si>
  <si>
    <t>RL</t>
  </si>
  <si>
    <t>RS</t>
  </si>
  <si>
    <t>RSL</t>
  </si>
  <si>
    <t>RV</t>
  </si>
  <si>
    <t>Navnet ikke lenger i bruk</t>
  </si>
  <si>
    <t>RV/SV</t>
  </si>
  <si>
    <t>RV/SV/SD</t>
  </si>
  <si>
    <t>RV_SV</t>
  </si>
  <si>
    <t>RV_SV_SD</t>
  </si>
  <si>
    <t>RVNKPUAV</t>
  </si>
  <si>
    <t>RVSV</t>
  </si>
  <si>
    <t>RØDT</t>
  </si>
  <si>
    <t>RØL</t>
  </si>
  <si>
    <t>S/FV</t>
  </si>
  <si>
    <t>SA</t>
  </si>
  <si>
    <t>SAB</t>
  </si>
  <si>
    <t>Sámeálbmot Bellodat/Samefolkets Parti</t>
  </si>
  <si>
    <t>SAFOSA</t>
  </si>
  <si>
    <t>SAL</t>
  </si>
  <si>
    <t>SALT</t>
  </si>
  <si>
    <t>SAM</t>
  </si>
  <si>
    <t>SAMDEM</t>
  </si>
  <si>
    <t>SAME</t>
  </si>
  <si>
    <t>SAME_TA</t>
  </si>
  <si>
    <t>SAMF</t>
  </si>
  <si>
    <t>SAMFLORA</t>
  </si>
  <si>
    <t>SAMH</t>
  </si>
  <si>
    <t>SAMI</t>
  </si>
  <si>
    <t>SAML</t>
  </si>
  <si>
    <t>SAMLIST</t>
  </si>
  <si>
    <t>SAMRE</t>
  </si>
  <si>
    <t>Tidligere Rennesøy kommune</t>
  </si>
  <si>
    <t>SAMVE</t>
  </si>
  <si>
    <t>SANBY</t>
  </si>
  <si>
    <t>SANUV</t>
  </si>
  <si>
    <t>SASP</t>
  </si>
  <si>
    <t>SB</t>
  </si>
  <si>
    <t>SBL</t>
  </si>
  <si>
    <t>SBLO</t>
  </si>
  <si>
    <t>SBLRØ</t>
  </si>
  <si>
    <t>SBLVPU</t>
  </si>
  <si>
    <t>SD_SIEL</t>
  </si>
  <si>
    <t>SDH</t>
  </si>
  <si>
    <t>SE_H_KRF</t>
  </si>
  <si>
    <t>SEHE</t>
  </si>
  <si>
    <t>SELI</t>
  </si>
  <si>
    <t>SELTL</t>
  </si>
  <si>
    <t>SELV</t>
  </si>
  <si>
    <t>SENJA</t>
  </si>
  <si>
    <t>SENTLI</t>
  </si>
  <si>
    <t>SENTRUM</t>
  </si>
  <si>
    <t>SET</t>
  </si>
  <si>
    <t>SF</t>
  </si>
  <si>
    <t>SFB</t>
  </si>
  <si>
    <t>SFBY</t>
  </si>
  <si>
    <t>SFF</t>
  </si>
  <si>
    <t>SFL</t>
  </si>
  <si>
    <t>Tidligere Skjerstad kommune (før 2005)</t>
  </si>
  <si>
    <t>SFP</t>
  </si>
  <si>
    <t>SFP_NSR</t>
  </si>
  <si>
    <t>SFSBL</t>
  </si>
  <si>
    <t>SH</t>
  </si>
  <si>
    <t>SIEL</t>
  </si>
  <si>
    <t>SIRBYG</t>
  </si>
  <si>
    <t>SJ/SG</t>
  </si>
  <si>
    <t>SL</t>
  </si>
  <si>
    <t>SLB</t>
  </si>
  <si>
    <t>SLFO</t>
  </si>
  <si>
    <t>SLHY</t>
  </si>
  <si>
    <t>SLI</t>
  </si>
  <si>
    <t>SLMO</t>
  </si>
  <si>
    <t>SLP</t>
  </si>
  <si>
    <t>SML</t>
  </si>
  <si>
    <t>Tidligere Gaular kommune</t>
  </si>
  <si>
    <t>SNT</t>
  </si>
  <si>
    <t>SOBY</t>
  </si>
  <si>
    <t>SOK</t>
  </si>
  <si>
    <t>SOL</t>
  </si>
  <si>
    <t>SOLA</t>
  </si>
  <si>
    <t>SOLIB</t>
  </si>
  <si>
    <t>SOLID</t>
  </si>
  <si>
    <t>SOLR</t>
  </si>
  <si>
    <t>SOT</t>
  </si>
  <si>
    <t>Tidligere Fjell kommune</t>
  </si>
  <si>
    <t>SP</t>
  </si>
  <si>
    <t>SP/BL</t>
  </si>
  <si>
    <t>SP/KRF</t>
  </si>
  <si>
    <t>SP/KRF/A</t>
  </si>
  <si>
    <t>SP/SV</t>
  </si>
  <si>
    <t>SP/V</t>
  </si>
  <si>
    <t>SP/V/KRF</t>
  </si>
  <si>
    <t>SP_KP</t>
  </si>
  <si>
    <t>SP_SV</t>
  </si>
  <si>
    <t>SP_U</t>
  </si>
  <si>
    <t>SP_V</t>
  </si>
  <si>
    <t>SP_V_KRF</t>
  </si>
  <si>
    <t>SPH</t>
  </si>
  <si>
    <t>Senterpartiet/høyre</t>
  </si>
  <si>
    <t>SPHVKRF</t>
  </si>
  <si>
    <t>SPKRF</t>
  </si>
  <si>
    <t>SRSF</t>
  </si>
  <si>
    <t>SS</t>
  </si>
  <si>
    <t>ST</t>
  </si>
  <si>
    <t>STB</t>
  </si>
  <si>
    <t>Tidligere Sande kommune</t>
  </si>
  <si>
    <t>STL</t>
  </si>
  <si>
    <t>Koden er tidligere benyttet av Snillfjord Tverrpolitiske Liste</t>
  </si>
  <si>
    <t>STT</t>
  </si>
  <si>
    <t>STYR</t>
  </si>
  <si>
    <t>STØKURS</t>
  </si>
  <si>
    <t>SU</t>
  </si>
  <si>
    <t>SUNML</t>
  </si>
  <si>
    <t>SV</t>
  </si>
  <si>
    <t>SV/US</t>
  </si>
  <si>
    <t>SV_R</t>
  </si>
  <si>
    <t>SVMDG</t>
  </si>
  <si>
    <t>SVR</t>
  </si>
  <si>
    <t>SVRA</t>
  </si>
  <si>
    <t>SVRT</t>
  </si>
  <si>
    <t>SVRØ</t>
  </si>
  <si>
    <t>SVS</t>
  </si>
  <si>
    <t>SVTL</t>
  </si>
  <si>
    <t>SØBYG</t>
  </si>
  <si>
    <t>Tidligere Søgne kommune</t>
  </si>
  <si>
    <t>TAFE</t>
  </si>
  <si>
    <t>TAL</t>
  </si>
  <si>
    <t>TB</t>
  </si>
  <si>
    <t>Tverrpolitisk bygdeliste</t>
  </si>
  <si>
    <t>Tidligere Halsa kommune</t>
  </si>
  <si>
    <t>TBL</t>
  </si>
  <si>
    <t>TBY</t>
  </si>
  <si>
    <t>TE</t>
  </si>
  <si>
    <t>TFFHK</t>
  </si>
  <si>
    <t>TFL</t>
  </si>
  <si>
    <t>Tidligere Tranøy kommune</t>
  </si>
  <si>
    <t>TFV</t>
  </si>
  <si>
    <t>TJL</t>
  </si>
  <si>
    <t>TJTL</t>
  </si>
  <si>
    <t>TL</t>
  </si>
  <si>
    <t>TLG</t>
  </si>
  <si>
    <t>TLNE</t>
  </si>
  <si>
    <t>TLP</t>
  </si>
  <si>
    <t>TLV</t>
  </si>
  <si>
    <t>TMS</t>
  </si>
  <si>
    <t>TPF</t>
  </si>
  <si>
    <t>TPG</t>
  </si>
  <si>
    <t>TPK</t>
  </si>
  <si>
    <t>TPKR</t>
  </si>
  <si>
    <t>TPL</t>
  </si>
  <si>
    <t>Tverrpolitisk Liste</t>
  </si>
  <si>
    <t>TPLH</t>
  </si>
  <si>
    <t>TPLN</t>
  </si>
  <si>
    <t>TPLS</t>
  </si>
  <si>
    <t>TPLTY</t>
  </si>
  <si>
    <t>TPSL</t>
  </si>
  <si>
    <t>TPÅS</t>
  </si>
  <si>
    <t>TS</t>
  </si>
  <si>
    <t>TSBO</t>
  </si>
  <si>
    <t>Tidligere Os kommune</t>
  </si>
  <si>
    <t>TSO</t>
  </si>
  <si>
    <t>Tverrpolitisk Samlingsliste</t>
  </si>
  <si>
    <t>TTL</t>
  </si>
  <si>
    <t>TVB</t>
  </si>
  <si>
    <t>TVERRPOL</t>
  </si>
  <si>
    <t>TVF</t>
  </si>
  <si>
    <t>TVG</t>
  </si>
  <si>
    <t>TVL</t>
  </si>
  <si>
    <t>Tidligere Midsund kommune</t>
  </si>
  <si>
    <t>TVLKS/V</t>
  </si>
  <si>
    <t>TVLKS_V</t>
  </si>
  <si>
    <t>TVLKSV</t>
  </si>
  <si>
    <t>TVLLU</t>
  </si>
  <si>
    <t>TVLN</t>
  </si>
  <si>
    <t>TVLRING</t>
  </si>
  <si>
    <t>TVLVE</t>
  </si>
  <si>
    <t>TVPAG</t>
  </si>
  <si>
    <t>TVPBE</t>
  </si>
  <si>
    <t>TVPHA</t>
  </si>
  <si>
    <t>TVPL</t>
  </si>
  <si>
    <t>TVPM</t>
  </si>
  <si>
    <t>TVPSA</t>
  </si>
  <si>
    <t>Tidligere Sandøy kommune</t>
  </si>
  <si>
    <t>TVPÅL</t>
  </si>
  <si>
    <t>TVS</t>
  </si>
  <si>
    <t>Tidligere Fusa kommune</t>
  </si>
  <si>
    <t>TVØ</t>
  </si>
  <si>
    <t>TYDL</t>
  </si>
  <si>
    <t>TYSBYG</t>
  </si>
  <si>
    <t>TYV</t>
  </si>
  <si>
    <t>UAVH</t>
  </si>
  <si>
    <t>UB</t>
  </si>
  <si>
    <t>UF</t>
  </si>
  <si>
    <t>UHB</t>
  </si>
  <si>
    <t>UIT</t>
  </si>
  <si>
    <t>UNGLIST</t>
  </si>
  <si>
    <t>UP</t>
  </si>
  <si>
    <t>UPBY</t>
  </si>
  <si>
    <t>US</t>
  </si>
  <si>
    <t>UVH</t>
  </si>
  <si>
    <t>UVS</t>
  </si>
  <si>
    <t>V</t>
  </si>
  <si>
    <t>V/SP</t>
  </si>
  <si>
    <t>V_MDG</t>
  </si>
  <si>
    <t>VADSØ</t>
  </si>
  <si>
    <t>VAND</t>
  </si>
  <si>
    <t>VARD</t>
  </si>
  <si>
    <t>VBL</t>
  </si>
  <si>
    <t>VEGA</t>
  </si>
  <si>
    <t>VESTVÅGL</t>
  </si>
  <si>
    <t>VH</t>
  </si>
  <si>
    <t>VKRF</t>
  </si>
  <si>
    <t>VL</t>
  </si>
  <si>
    <t>VOLDA</t>
  </si>
  <si>
    <t>VPP</t>
  </si>
  <si>
    <t>VRL</t>
  </si>
  <si>
    <t>VSPH</t>
  </si>
  <si>
    <t>VSPHKR</t>
  </si>
  <si>
    <t>Tidligere Tustna kommune (før2006)</t>
  </si>
  <si>
    <t>VTPPV</t>
  </si>
  <si>
    <t>VU</t>
  </si>
  <si>
    <t>VUH</t>
  </si>
  <si>
    <t>VV</t>
  </si>
  <si>
    <t>VØHK</t>
  </si>
  <si>
    <t>XTRA</t>
  </si>
  <si>
    <t>YKB</t>
  </si>
  <si>
    <t>ØR_KRF_V</t>
  </si>
  <si>
    <t>ØTL</t>
  </si>
  <si>
    <t>ØYER BL</t>
  </si>
  <si>
    <t>ÅSG</t>
  </si>
  <si>
    <t>ÅTLÅ</t>
  </si>
  <si>
    <t>Kommune 1</t>
  </si>
  <si>
    <t>Kommune 2</t>
  </si>
  <si>
    <t>Kommune 3</t>
  </si>
  <si>
    <t>Kommune 4</t>
  </si>
  <si>
    <t>Kommune 5</t>
  </si>
  <si>
    <t>Kommune 6</t>
  </si>
  <si>
    <t>Kommune 7</t>
  </si>
  <si>
    <t>Kommune 8</t>
  </si>
  <si>
    <t>Kommune 9</t>
  </si>
  <si>
    <t>Kommune 10</t>
  </si>
  <si>
    <t>År</t>
  </si>
  <si>
    <t>Type</t>
  </si>
  <si>
    <t>Forenklet</t>
  </si>
  <si>
    <t>P-reg</t>
  </si>
  <si>
    <t>Flere</t>
  </si>
  <si>
    <t>Lokalt</t>
  </si>
  <si>
    <t>Benyttet en eller flere ganger tidligere</t>
  </si>
  <si>
    <t>Registrert i Partiregisteret. Vern opphører 16.02.2025. Nytt navn: SV - Sosialistisk Venstreparti</t>
  </si>
  <si>
    <t>X</t>
  </si>
  <si>
    <t>Stortingsparti</t>
  </si>
  <si>
    <t>Registrert i Partiregisteret. Vern opphører 04.01.2027. Nytt navn: Norgesdemokratene</t>
  </si>
  <si>
    <t>Registrert i Partiregisteret. Vern opphører 28.12.2025. Nytt navn: Folkets Parti</t>
  </si>
  <si>
    <t>Registrert i Partiregisteret. Tidligere: Folkeaksjonen Nei til mer bompenger</t>
  </si>
  <si>
    <t>Registrert i Partiregisteret. Vern opphører 26.08.2026. Nytt navn: Folkets Parti</t>
  </si>
  <si>
    <t>Registrert i Partiregisteret. Tidligere: Partiet De Kristne</t>
  </si>
  <si>
    <t>Registrert i Partiregisteret. Tidligere: Demokratene</t>
  </si>
  <si>
    <t>Registrert i Partiregisteret. Vern opphører 08.12.2026. Nytt navn: Konservativt</t>
  </si>
  <si>
    <t>(STL)</t>
  </si>
  <si>
    <t>Nr</t>
  </si>
  <si>
    <t>Navn</t>
  </si>
  <si>
    <t>Type geografi</t>
  </si>
  <si>
    <t>Valghendelse</t>
  </si>
  <si>
    <t>Oslo</t>
  </si>
  <si>
    <t>Fylke</t>
  </si>
  <si>
    <t>Fylkestingsvalg</t>
  </si>
  <si>
    <t>Rogaland</t>
  </si>
  <si>
    <t>Møre og Romsdal</t>
  </si>
  <si>
    <t>Nordland</t>
  </si>
  <si>
    <t>Viken</t>
  </si>
  <si>
    <t>Kun 2019-valget</t>
  </si>
  <si>
    <t>Østfold</t>
  </si>
  <si>
    <t>F.o.m. 2023-valget</t>
  </si>
  <si>
    <t>Akershus</t>
  </si>
  <si>
    <t>Buskerud</t>
  </si>
  <si>
    <t>Vestfold og Telemark</t>
  </si>
  <si>
    <t>Vestfold</t>
  </si>
  <si>
    <t>Telemark</t>
  </si>
  <si>
    <t>Agder</t>
  </si>
  <si>
    <t>Vestland</t>
  </si>
  <si>
    <t>Trøndelag</t>
  </si>
  <si>
    <t>Troms</t>
  </si>
  <si>
    <t>Østre valgkrets</t>
  </si>
  <si>
    <t>Valgkrets</t>
  </si>
  <si>
    <t>Sametingsvalg</t>
  </si>
  <si>
    <t>Ávjovári valgkrets</t>
  </si>
  <si>
    <t>Nordre valgkrets</t>
  </si>
  <si>
    <t>Gáisi valgkrets</t>
  </si>
  <si>
    <t>Vesthavet valgkrets</t>
  </si>
  <si>
    <t>Sørsamisk valgkrets</t>
  </si>
  <si>
    <t>Sør-Norge valgkrets</t>
  </si>
  <si>
    <t>Stortingsvalg</t>
  </si>
  <si>
    <t>Kommunestyrevalg</t>
  </si>
  <si>
    <t>Oppland</t>
  </si>
  <si>
    <t>Aust-Agder</t>
  </si>
  <si>
    <t>Vest-Agder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</si>
  <si>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</si>
  <si>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</si>
  <si>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</si>
  <si>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</si>
  <si>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</si>
  <si>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</si>
  <si>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</si>
  <si>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</si>
  <si>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</si>
  <si>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</si>
  <si>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</si>
  <si>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</si>
  <si>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</si>
  <si>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</si>
  <si>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</si>
  <si>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</si>
  <si>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</si>
  <si>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</si>
  <si>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</si>
  <si>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</si>
  <si>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</si>
  <si>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</si>
  <si>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</si>
  <si>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Hordaland</t>
  </si>
  <si>
    <t>Sogn og Fjordane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</si>
  <si>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</si>
  <si>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</si>
  <si>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</si>
  <si>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</si>
  <si>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</si>
  <si>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</si>
  <si>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</si>
  <si>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</si>
  <si>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</si>
  <si>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</si>
  <si>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</si>
  <si>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</si>
  <si>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</si>
  <si>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</si>
  <si>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</si>
  <si>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</si>
  <si>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</si>
  <si>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</si>
  <si>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</si>
  <si>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</si>
  <si>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</si>
  <si>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</si>
  <si>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</si>
  <si>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</si>
  <si>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</si>
  <si>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</si>
  <si>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Sør-Trøndelag</t>
  </si>
  <si>
    <t>Nord-Trøndelag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</si>
  <si>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</si>
  <si>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</si>
  <si>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</si>
  <si>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</si>
  <si>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</si>
  <si>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</si>
  <si>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</si>
  <si>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</si>
  <si>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</si>
  <si>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</si>
  <si>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</si>
  <si>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</si>
  <si>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</si>
  <si>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</si>
  <si>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</si>
  <si>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</si>
  <si>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</si>
  <si>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</si>
  <si>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</si>
  <si>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</si>
  <si>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</si>
  <si>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</si>
  <si>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</si>
  <si>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</si>
  <si>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</si>
  <si>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</si>
  <si>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</si>
  <si>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</si>
  <si>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</si>
  <si>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</si>
  <si>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</si>
  <si>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</si>
  <si>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</si>
  <si>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</si>
  <si>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</si>
  <si>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 - Suortá</t>
  </si>
  <si>
    <t>Andøy</t>
  </si>
  <si>
    <t>Moskenes</t>
  </si>
  <si>
    <t>Hamarøy - Hábmer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</si>
  <si>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</si>
  <si>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</si>
  <si>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</si>
  <si>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</si>
  <si>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</si>
  <si>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</si>
  <si>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</si>
  <si>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</si>
  <si>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</si>
  <si>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</si>
  <si>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</si>
  <si>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</si>
  <si>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</si>
  <si>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</si>
  <si>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</si>
  <si>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</si>
  <si>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</si>
  <si>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</si>
  <si>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</si>
  <si>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</si>
  <si>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</si>
  <si>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</si>
  <si>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 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</si>
  <si>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</si>
  <si>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</si>
  <si>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</si>
  <si>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</si>
  <si>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</si>
  <si>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</si>
  <si>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</si>
  <si>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 (Romerike)</t>
  </si>
  <si>
    <t>Eidsvoll</t>
  </si>
  <si>
    <t>Nannestad</t>
  </si>
  <si>
    <t>Hurdal</t>
  </si>
  <si>
    <t>Hole</t>
  </si>
  <si>
    <t>Flå</t>
  </si>
  <si>
    <t>Nes (Hallingdal)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</si>
  <si>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</si>
  <si>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</si>
  <si>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</si>
  <si>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</si>
  <si>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</si>
  <si>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</si>
  <si>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</si>
  <si>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</si>
  <si>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</si>
  <si>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</si>
  <si>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</si>
  <si>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</si>
  <si>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</si>
  <si>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</si>
  <si>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Aurskog-Høland</t>
  </si>
  <si>
    <t>Nes</t>
  </si>
  <si>
    <t>Nesbyen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</si>
  <si>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</si>
  <si>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</si>
  <si>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</si>
  <si>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</si>
  <si>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</si>
  <si>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</si>
  <si>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</si>
  <si>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</si>
  <si>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</si>
  <si>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</si>
  <si>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</si>
  <si>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</si>
  <si>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</si>
  <si>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</si>
  <si>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</si>
  <si>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</si>
  <si>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</si>
  <si>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</si>
  <si>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</si>
  <si>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</si>
  <si>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</si>
  <si>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</si>
  <si>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</si>
  <si>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</si>
  <si>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</si>
  <si>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</si>
  <si>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</si>
  <si>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</si>
  <si>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</si>
  <si>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</si>
  <si>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</si>
  <si>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</si>
  <si>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</si>
  <si>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</si>
  <si>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</si>
  <si>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</si>
  <si>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</si>
  <si>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</si>
  <si>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</si>
  <si>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</si>
  <si>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</si>
  <si>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</si>
  <si>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</si>
  <si>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</si>
  <si>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</si>
  <si>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</si>
  <si>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</si>
  <si>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</si>
  <si>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</si>
  <si>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</si>
  <si>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</si>
  <si>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</si>
  <si>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</si>
  <si>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</si>
  <si>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</si>
  <si>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</si>
  <si>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</si>
  <si>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</si>
  <si>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</si>
  <si>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</si>
  <si>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</si>
  <si>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</si>
  <si>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</si>
  <si>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</si>
  <si>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</si>
  <si>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</si>
  <si>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</si>
  <si>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</si>
  <si>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</si>
  <si>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</si>
  <si>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</si>
  <si>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</si>
  <si>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</si>
  <si>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</si>
  <si>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</si>
  <si>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</si>
  <si>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</si>
  <si>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</si>
  <si>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</si>
  <si>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</si>
  <si>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</si>
  <si>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</si>
  <si>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</si>
  <si>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</si>
  <si>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</si>
  <si>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</si>
  <si>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</si>
  <si>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</si>
  <si>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</si>
  <si>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</si>
  <si>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</si>
  <si>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</si>
  <si>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</si>
  <si>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</si>
  <si>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</si>
  <si>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</si>
  <si>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</si>
  <si>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</si>
  <si>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</si>
  <si>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</si>
  <si>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</si>
  <si>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</si>
  <si>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</si>
  <si>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</si>
  <si>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</si>
  <si>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</si>
  <si>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</si>
  <si>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</si>
  <si>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</si>
  <si>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</si>
  <si>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</si>
  <si>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</si>
  <si>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</si>
  <si>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</si>
  <si>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</si>
  <si>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</si>
  <si>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</si>
  <si>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</si>
  <si>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</si>
  <si>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</si>
  <si>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</si>
  <si>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</si>
  <si>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</si>
  <si>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</si>
  <si>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</si>
  <si>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</si>
  <si>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</si>
  <si>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</si>
  <si>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</si>
  <si>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</si>
  <si>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</si>
  <si>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</si>
  <si>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</si>
  <si>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</si>
  <si>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</si>
  <si>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</si>
  <si>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</si>
  <si>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</si>
  <si>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</si>
  <si>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</si>
  <si>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</si>
  <si>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</si>
  <si>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</si>
  <si>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</si>
  <si>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</si>
  <si>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</si>
  <si>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</si>
  <si>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</si>
  <si>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</si>
  <si>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</si>
  <si>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</si>
  <si>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</si>
  <si>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</si>
  <si>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</si>
  <si>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</si>
  <si>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</si>
  <si>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</si>
  <si>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</si>
  <si>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</si>
  <si>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</si>
  <si>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</si>
  <si>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</si>
  <si>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</si>
  <si>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</si>
  <si>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</si>
  <si>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</si>
  <si>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</si>
  <si>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</si>
  <si>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</si>
  <si>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</si>
  <si>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</si>
  <si>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</si>
  <si>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</si>
  <si>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</si>
  <si>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</si>
  <si>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 - Hárstták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</si>
  <si>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</si>
  <si>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</si>
  <si>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</si>
  <si>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</si>
  <si>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</si>
  <si>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</si>
  <si>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</si>
  <si>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</si>
  <si>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</si>
  <si>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</si>
  <si>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</si>
  <si>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</si>
  <si>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</si>
  <si>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</si>
  <si>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</si>
  <si>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</si>
  <si>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</si>
  <si>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</si>
  <si>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</si>
  <si>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</si>
  <si>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</si>
  <si>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 - Ráisa - Raisi</t>
  </si>
  <si>
    <t>Kvænangen</t>
  </si>
  <si>
    <t>Guovdageaidnu - Kautokeino</t>
  </si>
  <si>
    <t>Loppa</t>
  </si>
  <si>
    <t>Hasvik</t>
  </si>
  <si>
    <t>Måsøy</t>
  </si>
  <si>
    <t>Nordkapp</t>
  </si>
  <si>
    <t>Porsanger - Porsáŋgu - Porsanki </t>
  </si>
  <si>
    <t>Kárášjohka - Karasjok</t>
  </si>
  <si>
    <t>Lebesby</t>
  </si>
  <si>
    <t>Gamvik</t>
  </si>
  <si>
    <t>Berlevåg</t>
  </si>
  <si>
    <t>Deatnu - Tana</t>
  </si>
  <si>
    <t>Unjárga - Nesseby</t>
  </si>
  <si>
    <t>Båtsfjord</t>
  </si>
  <si>
    <t>Sør-Varanger</t>
  </si>
  <si>
    <t>Dielddanuorri - Tjeldsund</t>
  </si>
  <si>
    <t>Hammerfest - Hámmerfeasta</t>
  </si>
  <si>
    <t>Landsdekkende parti</t>
  </si>
  <si>
    <t>Hele landet</t>
  </si>
  <si>
    <t>Alle</t>
  </si>
  <si>
    <t>Koder tatt i bruk etter 20. januar 2023</t>
  </si>
  <si>
    <t>TAK</t>
  </si>
  <si>
    <t>FOLKST</t>
  </si>
  <si>
    <t>SMP</t>
  </si>
  <si>
    <t>SMPO</t>
  </si>
  <si>
    <t>BYR</t>
  </si>
  <si>
    <t>VEL</t>
  </si>
  <si>
    <t>FA</t>
  </si>
  <si>
    <t>NOREXIT</t>
  </si>
  <si>
    <t>INHP</t>
  </si>
  <si>
    <t>SFS</t>
  </si>
  <si>
    <t>S</t>
  </si>
  <si>
    <t>BOK</t>
  </si>
  <si>
    <t>PN</t>
  </si>
  <si>
    <t>BTLS</t>
  </si>
  <si>
    <t>NUP</t>
  </si>
  <si>
    <t>NBT</t>
  </si>
  <si>
    <t>KLEP</t>
  </si>
  <si>
    <t>SVRØDT</t>
  </si>
  <si>
    <t>VDL</t>
  </si>
  <si>
    <t>MOFELL</t>
  </si>
  <si>
    <t>KBL</t>
  </si>
  <si>
    <t>TVPOL</t>
  </si>
  <si>
    <t>SR</t>
  </si>
  <si>
    <t>BYLA</t>
  </si>
  <si>
    <t>SAMLISTE</t>
  </si>
  <si>
    <t>RAUDT</t>
  </si>
  <si>
    <t>BJBYGD</t>
  </si>
  <si>
    <t>BJLISTA</t>
  </si>
  <si>
    <t>VBY</t>
  </si>
  <si>
    <t>FSL</t>
  </si>
  <si>
    <t>AL</t>
  </si>
  <si>
    <t>BE</t>
  </si>
  <si>
    <t>TEST</t>
  </si>
  <si>
    <t>ALTERLOV</t>
  </si>
  <si>
    <t>R_SV</t>
  </si>
  <si>
    <t>BFR</t>
  </si>
  <si>
    <t>SLTVSØ</t>
  </si>
  <si>
    <t>GH</t>
  </si>
  <si>
    <t>KLEPP</t>
  </si>
  <si>
    <t>FOLKES</t>
  </si>
  <si>
    <t>NOREXITØ</t>
  </si>
  <si>
    <t>BLVA</t>
  </si>
  <si>
    <t>IT</t>
  </si>
  <si>
    <t>FSTYRET</t>
  </si>
  <si>
    <t>FOLSL</t>
  </si>
  <si>
    <t>TVE</t>
  </si>
  <si>
    <t>APV</t>
  </si>
  <si>
    <t>FKFV</t>
  </si>
  <si>
    <t>KDL</t>
  </si>
  <si>
    <t>MFF</t>
  </si>
  <si>
    <t>VILI</t>
  </si>
  <si>
    <t>SFV</t>
  </si>
  <si>
    <t>FSTL</t>
  </si>
  <si>
    <t>BYGDEL</t>
  </si>
  <si>
    <t>FLK</t>
  </si>
  <si>
    <t>SOR</t>
  </si>
  <si>
    <t>VFSL</t>
  </si>
  <si>
    <t>FOSTYLI</t>
  </si>
  <si>
    <t>HOBL</t>
  </si>
  <si>
    <t>SFSHA</t>
  </si>
  <si>
    <t>KRFTP</t>
  </si>
  <si>
    <t>ÅSBY</t>
  </si>
  <si>
    <t>ITL</t>
  </si>
  <si>
    <t>FLG</t>
  </si>
  <si>
    <t>FRSV</t>
  </si>
  <si>
    <t>SFK</t>
  </si>
  <si>
    <t>FIL</t>
  </si>
  <si>
    <t>BLI</t>
  </si>
  <si>
    <t>FST</t>
  </si>
  <si>
    <t>BYMA</t>
  </si>
  <si>
    <t>PMB</t>
  </si>
  <si>
    <t>FOLKE</t>
  </si>
  <si>
    <t>BYGKV</t>
  </si>
  <si>
    <t>FLBY</t>
  </si>
  <si>
    <t>FLH</t>
  </si>
  <si>
    <t>FESVR</t>
  </si>
  <si>
    <t>LISTE</t>
  </si>
  <si>
    <t>FLRSV</t>
  </si>
  <si>
    <t>FOSL</t>
  </si>
  <si>
    <t>FOLKP</t>
  </si>
  <si>
    <t>FOLKSTL</t>
  </si>
  <si>
    <t>FID</t>
  </si>
  <si>
    <t>FSLD</t>
  </si>
  <si>
    <t>MARBYG</t>
  </si>
  <si>
    <t>FOLY</t>
  </si>
  <si>
    <t>FOLKSTLI</t>
  </si>
  <si>
    <t>PRD</t>
  </si>
  <si>
    <t>NAP</t>
  </si>
  <si>
    <t>FOLKLIST</t>
  </si>
  <si>
    <t>AL_SV_R</t>
  </si>
  <si>
    <t>VP</t>
  </si>
  <si>
    <t>FOLKEST</t>
  </si>
  <si>
    <t>BRG</t>
  </si>
  <si>
    <t>GENR</t>
  </si>
  <si>
    <t>FSTY</t>
  </si>
  <si>
    <t>FSLI</t>
  </si>
  <si>
    <t>H_KRF</t>
  </si>
  <si>
    <t>SIA</t>
  </si>
  <si>
    <t>FIH</t>
  </si>
  <si>
    <t>PAFO</t>
  </si>
  <si>
    <t>RP</t>
  </si>
  <si>
    <t>BYKB</t>
  </si>
  <si>
    <t>FSTLØ</t>
  </si>
  <si>
    <t>RF</t>
  </si>
  <si>
    <t>FTSSH</t>
  </si>
  <si>
    <t>PFO</t>
  </si>
  <si>
    <t>SAMLIS</t>
  </si>
  <si>
    <t>GSL</t>
  </si>
  <si>
    <t>SAMELI</t>
  </si>
  <si>
    <t>SAELI</t>
  </si>
  <si>
    <t>LEB</t>
  </si>
  <si>
    <t>UL</t>
  </si>
  <si>
    <t>FHV</t>
  </si>
  <si>
    <t>UTB</t>
  </si>
  <si>
    <t>TPFL</t>
  </si>
  <si>
    <t>FOLL</t>
  </si>
  <si>
    <t>FLHKV</t>
  </si>
  <si>
    <t>MEL</t>
  </si>
  <si>
    <t>FVKRF</t>
  </si>
  <si>
    <t>SOP</t>
  </si>
  <si>
    <t>FRRR</t>
  </si>
  <si>
    <t>KP</t>
  </si>
  <si>
    <t>OPT</t>
  </si>
  <si>
    <t>SALKDU</t>
  </si>
  <si>
    <t>SKJKDU</t>
  </si>
  <si>
    <t>TVEKDU</t>
  </si>
  <si>
    <t>FOLLD</t>
  </si>
  <si>
    <t>FVS</t>
  </si>
  <si>
    <t>RB</t>
  </si>
  <si>
    <t>Testpartiet Asker</t>
  </si>
  <si>
    <t>Folkets Stemme</t>
  </si>
  <si>
    <t>Småbypartiet Orkland</t>
  </si>
  <si>
    <t>BYRD</t>
  </si>
  <si>
    <t xml:space="preserve">Flekkefjords Vel </t>
  </si>
  <si>
    <t>Din Stemme</t>
  </si>
  <si>
    <t>Fellesliste Industri og Næringspartiet og Helsepartiet</t>
  </si>
  <si>
    <t>Sammen For Sarsborg</t>
  </si>
  <si>
    <t>Bygdeliste for hele Osen kommune</t>
  </si>
  <si>
    <t>Melhuslista</t>
  </si>
  <si>
    <t>Partiet Nord</t>
  </si>
  <si>
    <t>Bygdalista i Vågå</t>
  </si>
  <si>
    <t>Nasjonalt uavhengig parti</t>
  </si>
  <si>
    <t>NEI TIL BOMPENGER I TROMSØ</t>
  </si>
  <si>
    <t>Kleppelista</t>
  </si>
  <si>
    <t>Verdalslista</t>
  </si>
  <si>
    <t>Moskenes Fellesliste</t>
  </si>
  <si>
    <t>Kongsberglista</t>
  </si>
  <si>
    <t>By- og Landlista</t>
  </si>
  <si>
    <t>Raudt</t>
  </si>
  <si>
    <t>Bjerkreim Bygdeliste</t>
  </si>
  <si>
    <t>Bjerkreimlista</t>
  </si>
  <si>
    <t>Vinje tverrpolitiske bygdeliste</t>
  </si>
  <si>
    <t>Folkestyret-listen</t>
  </si>
  <si>
    <t>Arendalslista</t>
  </si>
  <si>
    <t>Bergenslisten</t>
  </si>
  <si>
    <t>testpartiet</t>
  </si>
  <si>
    <t>Folkeaksjonen Alt er lov så lenge ingen ser det</t>
  </si>
  <si>
    <t>SV/Rødt</t>
  </si>
  <si>
    <t>Bygdelista Framover</t>
  </si>
  <si>
    <t>Sotralista - TVØ</t>
  </si>
  <si>
    <t>Grønt Hemnes - fellesliste for V og MDG</t>
  </si>
  <si>
    <t>Bygdelista Valle</t>
  </si>
  <si>
    <t>Innovasjon- og teknologilisten</t>
  </si>
  <si>
    <t>Fellesliste for Arbeiderpartiet og Venstre</t>
  </si>
  <si>
    <t>Fellesliste for Kristelig Folkeparti og Venstre</t>
  </si>
  <si>
    <t>Kyst- og distriktslista for Møre og Romsdal</t>
  </si>
  <si>
    <t>Meløy Frie Folkevalgte</t>
  </si>
  <si>
    <t>Tjeldsund Tverrpolitiske Liste</t>
  </si>
  <si>
    <t>Vindafjordlista</t>
  </si>
  <si>
    <t>Sosialistisk Forum</t>
  </si>
  <si>
    <t>Folkestyret</t>
  </si>
  <si>
    <t>Sørlandspartiet</t>
  </si>
  <si>
    <t>Folkestyretlisten</t>
  </si>
  <si>
    <t>Hol Bygdeliste</t>
  </si>
  <si>
    <t>Sammen for Sørøya</t>
  </si>
  <si>
    <t>KrF/Tverrpolitisk</t>
  </si>
  <si>
    <t>Åsnes Bygdeliste</t>
  </si>
  <si>
    <t>Felleslista i Gamvik kommune</t>
  </si>
  <si>
    <t>Felleslista Rødt SV</t>
  </si>
  <si>
    <t>Samarbeidslista for Kristiansand</t>
  </si>
  <si>
    <t>Folkelista i Loppa</t>
  </si>
  <si>
    <t>Folkestyrelisten</t>
  </si>
  <si>
    <t>Bygdelista i Måsøy</t>
  </si>
  <si>
    <t>Partiet Mot Bompenger</t>
  </si>
  <si>
    <t>Folkestyret- listen</t>
  </si>
  <si>
    <t>Bygdelisten</t>
  </si>
  <si>
    <t>Bygdelista Flesberg</t>
  </si>
  <si>
    <t>Felleslista Hasvik</t>
  </si>
  <si>
    <t>Fellesliste SV/RØDT Måsøy</t>
  </si>
  <si>
    <t>Fellesliste Raudt og Sosialistisk Venstreparti</t>
  </si>
  <si>
    <t>Folkepartiet</t>
  </si>
  <si>
    <t>Folk i Drammen</t>
  </si>
  <si>
    <t>FOLKESTYRET-LISTEN</t>
  </si>
  <si>
    <t>Marker Bygdeliste</t>
  </si>
  <si>
    <t>Folkelista Lyngen</t>
  </si>
  <si>
    <t>PRIDE</t>
  </si>
  <si>
    <t>Verdipartiet</t>
  </si>
  <si>
    <t>Folkestyret-Listen</t>
  </si>
  <si>
    <t>Høyre og Kristelig folkeparti</t>
  </si>
  <si>
    <t>Leka Bygdeliste</t>
  </si>
  <si>
    <t>Samlingslista i Austrheim</t>
  </si>
  <si>
    <t>Felleslista for Høyre, Kristelig folkeparti og Venstre</t>
  </si>
  <si>
    <t>Folkestyret i Hadsel</t>
  </si>
  <si>
    <t>Det Republikanske Parti</t>
  </si>
  <si>
    <t>Rettferd og Frihets partiet</t>
  </si>
  <si>
    <t>Fellesliste for Tverrpolitisk Liste, Samefolkets Parti, SP og H</t>
  </si>
  <si>
    <t>Kárášjoga sámelistu</t>
  </si>
  <si>
    <t>Guovdageainnu Sámilistu</t>
  </si>
  <si>
    <t>Samelista</t>
  </si>
  <si>
    <t>Utsiralista</t>
  </si>
  <si>
    <t>Tverrpolitisk fellesliste</t>
  </si>
  <si>
    <t>Felleslista Høyre-KrF-Venstre</t>
  </si>
  <si>
    <t>Venstre og KrF</t>
  </si>
  <si>
    <t>Felleslista for Ringvassøy, Reinøy og Rebbenesøy</t>
  </si>
  <si>
    <t>Karlsøy Pensjonistliste</t>
  </si>
  <si>
    <t>Saltstraumen kommunedelsutvalg</t>
  </si>
  <si>
    <t>Skjerstad kommunedelsutvalg</t>
  </si>
  <si>
    <t>Tverlandet kommunedelsutvalg</t>
  </si>
  <si>
    <t>Folldalslista</t>
  </si>
  <si>
    <t>Fellesliste Venstre og Senterpartiet</t>
  </si>
  <si>
    <t>Røyrvik Bygdeliste</t>
  </si>
  <si>
    <t>Kommunedel Skjerstad (Bodø)</t>
  </si>
  <si>
    <t>Kommunedel Saltstraumen (Bodø)</t>
  </si>
  <si>
    <t>Kommunedel Tverlandet (Bodø)</t>
  </si>
  <si>
    <t>Kommunedel</t>
  </si>
  <si>
    <t>Direkte valg til kommunedelsutvalg</t>
  </si>
  <si>
    <t>Kommune 11</t>
  </si>
  <si>
    <t>Kommune 12</t>
  </si>
  <si>
    <t>Kommune 13</t>
  </si>
  <si>
    <t>Kommune 14</t>
  </si>
  <si>
    <t>Kommune 15</t>
  </si>
  <si>
    <t>Haram</t>
  </si>
  <si>
    <t>F.o.m. 2025-valget</t>
  </si>
  <si>
    <t>Kun 2023-valget</t>
  </si>
  <si>
    <t>Fauske - Fuossko</t>
  </si>
  <si>
    <t>SAMFS</t>
  </si>
  <si>
    <t>Bruk SAMFS som kode</t>
  </si>
  <si>
    <t>Bruk LIBS som kode</t>
  </si>
  <si>
    <t>Helsepartiet (tidl. navn)</t>
  </si>
  <si>
    <t>Velferd og Innovasjonspartiet</t>
  </si>
  <si>
    <t>Partiet De Kristne (tidl. navn)</t>
  </si>
  <si>
    <t>Velferds og Innovasjonspartiet</t>
  </si>
  <si>
    <t>Registrert i Partiregisteret (tidl. Helsepartiet)</t>
  </si>
  <si>
    <t>(Generasjonspartiet)</t>
  </si>
  <si>
    <t>GENP</t>
  </si>
  <si>
    <t>Benyttet tidligere, men senere registrert. Benytt GENP som kode fra og med 2025</t>
  </si>
  <si>
    <t>Gammel kode. Benytt GENP fra og med 2025</t>
  </si>
  <si>
    <t>ENSOM</t>
  </si>
  <si>
    <t>Ensomhetspartiet</t>
  </si>
  <si>
    <t>FRED</t>
  </si>
  <si>
    <t>Fred og Rettferdighet (FOR)</t>
  </si>
  <si>
    <t>DNI</t>
  </si>
  <si>
    <t>Partiet DNI</t>
  </si>
  <si>
    <t>Partikoderegisteret er oppdatert pr. 6.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</si>
</sst>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0"/>
      <color rgb="FF555555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" fillId="3" borderId="0" xfId="0" quotePrefix="1" applyFont="1" applyFill="1" applyProtection="1">
      <protection hidden="1"/>
    </xf>
    <xf numFmtId="0" fontId="2" fillId="3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164" fontId="1" fillId="3" borderId="2" xfId="0" applyNumberFormat="1" applyFont="1" applyFill="1" applyBorder="1" applyProtection="1">
      <protection hidden="1"/>
    </xf>
    <xf numFmtId="0" fontId="1" fillId="3" borderId="2" xfId="0" applyFont="1" applyFill="1" applyBorder="1" applyAlignment="1" applyProtection="1">
      <alignment wrapText="1"/>
      <protection hidden="1"/>
    </xf>
    <xf numFmtId="0" fontId="1" fillId="3" borderId="4" xfId="0" applyFont="1" applyFill="1" applyBorder="1" applyProtection="1">
      <protection hidden="1"/>
    </xf>
    <xf numFmtId="164" fontId="1" fillId="3" borderId="4" xfId="0" applyNumberFormat="1" applyFont="1" applyFill="1" applyBorder="1" applyProtection="1">
      <protection hidden="1"/>
    </xf>
    <xf numFmtId="0" fontId="1" fillId="3" borderId="4" xfId="0" applyFont="1" applyFill="1" applyBorder="1" applyAlignment="1" applyProtection="1">
      <alignment wrapText="1"/>
      <protection hidden="1"/>
    </xf>
    <xf numFmtId="0" fontId="6" fillId="3" borderId="0" xfId="0" applyFont="1" applyFill="1" applyProtection="1">
      <protection hidden="1"/>
    </xf>
    <xf numFmtId="0" fontId="1" fillId="3" borderId="4" xfId="0" applyFont="1" applyFill="1" applyBorder="1" applyAlignment="1" applyProtection="1">
      <alignment horizontal="left"/>
      <protection hidden="1"/>
    </xf>
    <xf numFmtId="0" fontId="7" fillId="0" borderId="0" xfId="0" applyFont="1"/>
    <xf numFmtId="0" fontId="1" fillId="3" borderId="0" xfId="0" applyFont="1" applyFill="1" applyAlignment="1" applyProtection="1">
      <alignment wrapText="1"/>
      <protection hidden="1"/>
    </xf>
    <xf numFmtId="0" fontId="9" fillId="3" borderId="0" xfId="0" applyFont="1" applyFill="1" applyProtection="1">
      <protection hidden="1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Protection="1">
      <protection locked="0"/>
    </xf>
    <xf numFmtId="0" fontId="10" fillId="0" borderId="0" xfId="0" applyFont="1"/>
    <xf numFmtId="164" fontId="10" fillId="0" borderId="0" xfId="0" applyNumberFormat="1" applyFont="1"/>
    <xf numFmtId="164" fontId="1" fillId="3" borderId="0" xfId="0" applyNumberFormat="1" applyFont="1" applyFill="1" applyProtection="1">
      <protection hidden="1"/>
    </xf>
    <xf numFmtId="0" fontId="1" fillId="3" borderId="0" xfId="0" quotePrefix="1" applyFont="1" applyFill="1" applyAlignment="1" applyProtection="1">
      <alignment wrapText="1"/>
      <protection hidden="1"/>
    </xf>
    <xf numFmtId="14" fontId="0" fillId="0" borderId="0" xfId="0" applyNumberFormat="1"/>
    <xf numFmtId="0" fontId="2" fillId="0" borderId="0" xfId="0" applyFont="1"/>
    <xf numFmtId="0" fontId="11" fillId="3" borderId="4" xfId="0" applyFont="1" applyFill="1" applyBorder="1" applyProtection="1">
      <protection hidden="1"/>
    </xf>
    <xf numFmtId="49" fontId="0" fillId="0" borderId="0" xfId="0" applyNumberFormat="1"/>
    <xf numFmtId="0" fontId="0" fillId="0" borderId="0" xfId="0" applyAlignment="1">
      <alignment wrapText="1"/>
    </xf>
    <xf numFmtId="0" fontId="12" fillId="0" borderId="0" xfId="0" applyFont="1"/>
    <xf numFmtId="0" fontId="7" fillId="5" borderId="1" xfId="0" applyFont="1" applyFill="1" applyBorder="1" applyAlignment="1">
      <alignment wrapText="1"/>
    </xf>
    <xf numFmtId="49" fontId="13" fillId="0" borderId="0" xfId="0" applyNumberFormat="1" applyFont="1"/>
    <xf numFmtId="0" fontId="14" fillId="3" borderId="0" xfId="0" applyFont="1" applyFill="1" applyProtection="1">
      <protection hidden="1"/>
    </xf>
    <xf numFmtId="0" fontId="2" fillId="4" borderId="1" xfId="0" applyFont="1" applyFill="1" applyBorder="1" applyProtection="1">
      <protection hidden="1"/>
    </xf>
    <xf numFmtId="0" fontId="2" fillId="4" borderId="1" xfId="0" applyFont="1" applyFill="1" applyBorder="1" applyAlignment="1" applyProtection="1">
      <alignment wrapText="1"/>
      <protection hidden="1"/>
    </xf>
    <xf numFmtId="0" fontId="15" fillId="0" borderId="0" xfId="0" applyFont="1"/>
    <xf numFmtId="0" fontId="2" fillId="4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17" fillId="3" borderId="0" xfId="1" applyFont="1" applyFill="1" applyAlignment="1" applyProtection="1">
      <protection hidden="1"/>
    </xf>
    <xf numFmtId="0" fontId="17" fillId="0" borderId="0" xfId="1" applyFont="1" applyAlignment="1"/>
    <xf numFmtId="0" fontId="2" fillId="3" borderId="5" xfId="0" applyFont="1" applyFill="1" applyBorder="1" applyProtection="1">
      <protection hidden="1"/>
    </xf>
    <xf numFmtId="0" fontId="0" fillId="0" borderId="7" xfId="0" applyBorder="1"/>
    <xf numFmtId="0" fontId="2" fillId="4" borderId="1" xfId="0" applyFont="1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2" fillId="3" borderId="2" xfId="0" applyFont="1" applyFill="1" applyBorder="1" applyProtection="1">
      <protection hidden="1"/>
    </xf>
    <xf numFmtId="0" fontId="0" fillId="0" borderId="2" xfId="0" applyBorder="1"/>
    <xf numFmtId="0" fontId="2" fillId="3" borderId="5" xfId="0" applyFont="1" applyFill="1" applyBorder="1" applyAlignment="1" applyProtection="1">
      <alignment wrapText="1"/>
      <protection hidden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Hyperkobling" xfId="1" builtinId="8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A27800"/>
      </font>
      <fill>
        <patternFill>
          <bgColor rgb="FFFFFF00"/>
        </patternFill>
      </fill>
    </dxf>
    <dxf>
      <font>
        <color auto="1"/>
      </font>
      <fill>
        <patternFill>
          <bgColor rgb="FFFF5050"/>
        </patternFill>
      </fill>
    </dxf>
    <dxf>
      <font>
        <color rgb="FFA278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A27800"/>
      </font>
      <fill>
        <patternFill>
          <bgColor rgb="FFFFFF00"/>
        </patternFill>
      </fill>
    </dxf>
    <dxf>
      <font>
        <color auto="1"/>
      </font>
      <fill>
        <patternFill>
          <bgColor rgb="FFFF5050"/>
        </patternFill>
      </fill>
    </dxf>
    <dxf>
      <font>
        <color rgb="FFA27800"/>
      </font>
      <fill>
        <patternFill>
          <bgColor rgb="FFFFFF00"/>
        </patternFill>
      </fill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</dxfs>
  <tableStyles count="0" defaultTableStyle="TableStyleMedium2" defaultPivotStyle="PivotStyleLight16"/>
  <colors>
    <mruColors>
      <color rgb="FFA27800"/>
      <color rgb="FFFF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RowColHeaders="0" tabSelected="1" workbookViewId="0">
      <selection activeCell="I5" sqref="I5"/>
    </sheetView>
  </sheetViews>
  <sheetFormatPr baseColWidth="10" defaultColWidth="11.453125" defaultRowHeight="18.5" x14ac:dyDescent="0.45"/>
  <cols>
    <col min="1" max="1" width="5.7265625" style="7" customWidth="1"/>
    <col min="2" max="2" width="11.453125" style="7" hidden="1" customWidth="1"/>
    <col min="3" max="3" width="13.81640625" style="7" customWidth="1"/>
    <col min="4" max="4" width="29.81640625" style="7" hidden="1" customWidth="1"/>
    <col min="5" max="8" width="14.26953125" style="7" hidden="1" customWidth="1"/>
    <col min="9" max="9" width="52.26953125" style="7" customWidth="1"/>
    <col min="10" max="10" width="7.1796875" style="7" customWidth="1"/>
    <col min="11" max="11" width="62.54296875" style="7" customWidth="1"/>
    <col min="12" max="12" width="25.54296875" style="7" customWidth="1"/>
    <col min="13" max="13" width="47.54296875" style="7" customWidth="1"/>
    <col min="14" max="16384" width="11.453125" style="7"/>
  </cols>
  <sheetData>
    <row r="1" spans="1:13" ht="21" x14ac:dyDescent="0.5">
      <c r="A1" s="6" t="s">
        <v>0</v>
      </c>
    </row>
    <row r="2" spans="1:13" x14ac:dyDescent="0.45">
      <c r="A2" s="42" t="s">
        <v>1</v>
      </c>
      <c r="B2" s="43"/>
      <c r="C2" s="43"/>
      <c r="D2" s="43"/>
      <c r="E2" s="43"/>
      <c r="F2" s="43"/>
      <c r="G2" s="43"/>
      <c r="H2" s="43"/>
      <c r="I2" s="43"/>
    </row>
    <row r="4" spans="1:13" ht="19" thickBot="1" x14ac:dyDescent="0.5">
      <c r="I4" s="10" t="s">
        <v>2</v>
      </c>
      <c r="K4" s="10" t="s">
        <v>3</v>
      </c>
    </row>
    <row r="5" spans="1:13" ht="21.5" thickBot="1" x14ac:dyDescent="0.55000000000000004">
      <c r="C5" s="8"/>
      <c r="D5" s="7" t="str">
        <f>IF(I5="","",VLOOKUP(I5,Kodeliste!A:G,2,FALSE))</f>
        <v/>
      </c>
      <c r="I5" s="23"/>
      <c r="K5" s="44" t="str">
        <f>IFERROR(D5,"LEDIG KODE")</f>
        <v/>
      </c>
      <c r="L5" s="45"/>
      <c r="M5" s="17" t="str">
        <f>IF(I5="","",IF(K5="LEDIG KODE",""," Koden kan ikke benyttes til nytt parti/liste"))</f>
        <v/>
      </c>
    </row>
    <row r="6" spans="1:13" ht="19" thickBot="1" x14ac:dyDescent="0.5">
      <c r="C6" s="8"/>
      <c r="D6" s="7" t="str">
        <f>IF(I5="","",VLOOKUP(I5,Kodeliste!A:F,6))</f>
        <v/>
      </c>
      <c r="I6" s="9"/>
      <c r="J6" s="9"/>
      <c r="K6" s="44" t="str">
        <f>IF(K5="LEDIG KODE","",IFERROR(D6,""))</f>
        <v/>
      </c>
      <c r="L6" s="45"/>
    </row>
    <row r="7" spans="1:13" x14ac:dyDescent="0.45">
      <c r="J7" s="9"/>
    </row>
    <row r="8" spans="1:13" x14ac:dyDescent="0.45">
      <c r="J8" s="9"/>
    </row>
    <row r="9" spans="1:13" x14ac:dyDescent="0.45">
      <c r="C9" s="10" t="s">
        <v>4</v>
      </c>
    </row>
    <row r="10" spans="1:13" x14ac:dyDescent="0.45">
      <c r="C10" s="37" t="s">
        <v>5</v>
      </c>
      <c r="D10" s="37" t="s">
        <v>6</v>
      </c>
      <c r="E10" s="37" t="s">
        <v>7</v>
      </c>
      <c r="F10" s="37" t="s">
        <v>8</v>
      </c>
      <c r="G10" s="37" t="s">
        <v>9</v>
      </c>
      <c r="H10" s="37" t="s">
        <v>10</v>
      </c>
      <c r="I10" s="37" t="s">
        <v>11</v>
      </c>
      <c r="J10" s="40" t="s">
        <v>12</v>
      </c>
      <c r="K10" s="41"/>
      <c r="L10" s="37" t="s">
        <v>13</v>
      </c>
      <c r="M10" s="37" t="s">
        <v>14</v>
      </c>
    </row>
    <row r="11" spans="1:13" ht="19" thickBot="1" x14ac:dyDescent="0.5">
      <c r="B11" s="7" t="str">
        <f>IF(I5="","",VLOOKUP(I5,Kodeliste!A:F,1,FALSE))</f>
        <v/>
      </c>
      <c r="C11" s="14" t="str">
        <f>IFERROR(B11,"")</f>
        <v/>
      </c>
      <c r="D11" s="14" t="str">
        <f>IF(I5="","",VLOOKUP(I5,Kodeliste!A:G,2,FALSE))</f>
        <v/>
      </c>
      <c r="E11" s="15" t="str">
        <f>IF(I5="","",VLOOKUP(I5,Kodeliste!A:F,4,FALSE))</f>
        <v/>
      </c>
      <c r="F11" s="14" t="str">
        <f>IF(I5="","",VLOOKUP(E11,Geografi!A:E,2,FALSE))</f>
        <v/>
      </c>
      <c r="G11" s="14" t="str">
        <f>IF(I5="","",VLOOKUP(I5,Kodeliste!A:F,5,FALSE))</f>
        <v/>
      </c>
      <c r="H11" s="14" t="str">
        <f>IF(I5="","",VLOOKUP(E11,Geografi!A:E,3,FALSE))</f>
        <v/>
      </c>
      <c r="I11" s="16" t="str">
        <f>IFERROR(D11,"")</f>
        <v/>
      </c>
      <c r="J11" s="15" t="str">
        <f>IFERROR(E11,"")</f>
        <v/>
      </c>
      <c r="K11" s="14" t="str">
        <f>IFERROR(F11,"")</f>
        <v/>
      </c>
      <c r="L11" s="18" t="str">
        <f>IFERROR(G11,"")</f>
        <v/>
      </c>
      <c r="M11" s="30" t="str">
        <f>IFERROR(H11,"")</f>
        <v/>
      </c>
    </row>
    <row r="14" spans="1:13" x14ac:dyDescent="0.45">
      <c r="C14" s="21" t="s">
        <v>15</v>
      </c>
    </row>
    <row r="15" spans="1:13" x14ac:dyDescent="0.45">
      <c r="C15" s="9" t="s">
        <v>16</v>
      </c>
    </row>
    <row r="16" spans="1:13" x14ac:dyDescent="0.45">
      <c r="C16" s="9" t="s">
        <v>17</v>
      </c>
    </row>
    <row r="17" spans="3:3" x14ac:dyDescent="0.45">
      <c r="C17" s="9" t="s">
        <v>18</v>
      </c>
    </row>
    <row r="18" spans="3:3" x14ac:dyDescent="0.45">
      <c r="C18" s="9" t="s">
        <v>19</v>
      </c>
    </row>
    <row r="20" spans="3:3" x14ac:dyDescent="0.45">
      <c r="C20" s="36" t="s">
        <v>1962</v>
      </c>
    </row>
  </sheetData>
  <sheetProtection sheet="1" objects="1" scenarios="1"/>
  <mergeCells count="4">
    <mergeCell ref="J10:K10"/>
    <mergeCell ref="A2:I2"/>
    <mergeCell ref="K5:L5"/>
    <mergeCell ref="K6:L6"/>
  </mergeCells>
  <conditionalFormatting sqref="B11:H11">
    <cfRule type="cellIs" dxfId="13" priority="4" operator="equal">
      <formula>0</formula>
    </cfRule>
  </conditionalFormatting>
  <conditionalFormatting sqref="C11:I11">
    <cfRule type="cellIs" dxfId="12" priority="2" operator="equal">
      <formula>0</formula>
    </cfRule>
  </conditionalFormatting>
  <conditionalFormatting sqref="K11:L11">
    <cfRule type="cellIs" dxfId="11" priority="3" operator="equal">
      <formula>0</formula>
    </cfRule>
  </conditionalFormatting>
  <conditionalFormatting sqref="K11:M11">
    <cfRule type="cellIs" dxfId="10" priority="1" operator="equal">
      <formula>0</formula>
    </cfRule>
  </conditionalFormatting>
  <hyperlinks>
    <hyperlink ref="A2:I2" location="Partinavn!I5" display="Oppslag på parti-/ listenavn" xr:uid="{00000000-0004-0000-0000-000000000000}"/>
  </hyperlink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Ikke benyttet kode" error="Koden er ikke benyttet tidligere og kan tas i bruk." xr:uid="{00000000-0002-0000-0000-000000000000}">
          <x14:formula1>
            <xm:f>Kodeliste!$A$2:$A$736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showRowColHeaders="0" workbookViewId="0">
      <selection activeCell="L5" sqref="L5"/>
    </sheetView>
  </sheetViews>
  <sheetFormatPr baseColWidth="10" defaultColWidth="11.453125" defaultRowHeight="18.5" x14ac:dyDescent="0.45"/>
  <cols>
    <col min="1" max="1" width="5.7265625" style="7" customWidth="1"/>
    <col min="2" max="2" width="11.453125" style="7" hidden="1" customWidth="1"/>
    <col min="3" max="3" width="13.81640625" style="7" customWidth="1"/>
    <col min="4" max="4" width="7.453125" style="7" hidden="1" customWidth="1"/>
    <col min="5" max="5" width="29.81640625" style="7" hidden="1" customWidth="1"/>
    <col min="6" max="11" width="14.26953125" style="7" hidden="1" customWidth="1"/>
    <col min="12" max="12" width="66.7265625" style="7" customWidth="1"/>
    <col min="13" max="13" width="7.1796875" style="7" customWidth="1"/>
    <col min="14" max="14" width="42" style="7" customWidth="1"/>
    <col min="15" max="15" width="18.54296875" style="7" bestFit="1" customWidth="1"/>
    <col min="16" max="16" width="53" style="7" customWidth="1"/>
    <col min="17" max="16384" width="11.453125" style="7"/>
  </cols>
  <sheetData>
    <row r="1" spans="1:16" ht="21" x14ac:dyDescent="0.5">
      <c r="A1" s="6" t="s">
        <v>20</v>
      </c>
    </row>
    <row r="2" spans="1:16" x14ac:dyDescent="0.45">
      <c r="A2" s="42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4" spans="1:16" ht="19" thickBot="1" x14ac:dyDescent="0.5">
      <c r="C4" s="8"/>
      <c r="L4" s="7" t="s">
        <v>22</v>
      </c>
      <c r="N4" s="7" t="s">
        <v>23</v>
      </c>
    </row>
    <row r="5" spans="1:16" ht="21.5" thickBot="1" x14ac:dyDescent="0.55000000000000004">
      <c r="C5" s="8"/>
      <c r="E5" s="7" t="str">
        <f>IF(L5="","",VLOOKUP(L5,Partiliste!A:AJ,36,FALSE))</f>
        <v/>
      </c>
      <c r="L5" s="22"/>
      <c r="N5" s="50" t="str">
        <f>IFERROR(E5,"Parti-/ listenavnet er ikke benyttet")</f>
        <v/>
      </c>
      <c r="O5" s="51"/>
      <c r="P5" s="52"/>
    </row>
    <row r="6" spans="1:16" x14ac:dyDescent="0.45">
      <c r="L6" s="9" t="s">
        <v>24</v>
      </c>
    </row>
    <row r="7" spans="1:16" x14ac:dyDescent="0.45">
      <c r="C7" s="48" t="s">
        <v>25</v>
      </c>
      <c r="D7" s="49"/>
      <c r="E7" s="49"/>
      <c r="F7" s="49"/>
      <c r="G7" s="49"/>
      <c r="H7" s="49"/>
      <c r="I7" s="49"/>
      <c r="J7" s="49"/>
      <c r="K7" s="49"/>
      <c r="L7" s="49"/>
    </row>
    <row r="8" spans="1:16" s="20" customFormat="1" ht="37" x14ac:dyDescent="0.45">
      <c r="C8" s="38" t="s">
        <v>5</v>
      </c>
      <c r="D8" s="38"/>
      <c r="E8" s="38" t="s">
        <v>6</v>
      </c>
      <c r="F8" s="38" t="s">
        <v>7</v>
      </c>
      <c r="G8" s="38" t="s">
        <v>8</v>
      </c>
      <c r="H8" s="38" t="s">
        <v>26</v>
      </c>
      <c r="I8" s="38" t="s">
        <v>27</v>
      </c>
      <c r="J8" s="38" t="s">
        <v>28</v>
      </c>
      <c r="K8" s="38" t="s">
        <v>10</v>
      </c>
      <c r="L8" s="38" t="s">
        <v>11</v>
      </c>
      <c r="M8" s="46" t="s">
        <v>29</v>
      </c>
      <c r="N8" s="47"/>
      <c r="O8" s="38" t="s">
        <v>30</v>
      </c>
      <c r="P8" s="38" t="s">
        <v>14</v>
      </c>
    </row>
    <row r="9" spans="1:16" x14ac:dyDescent="0.45">
      <c r="B9" s="7" t="str">
        <f>IF(L$5="","",VLOOKUP(L$5,Partiliste!A:AJ,2,FALSE))</f>
        <v/>
      </c>
      <c r="C9" s="11" t="str">
        <f>IFERROR(B9,"")</f>
        <v/>
      </c>
      <c r="D9" s="11">
        <v>1</v>
      </c>
      <c r="E9" s="11" t="str">
        <f>IF(L$5="","",VLOOKUP(L$5,Partiliste!A:AJ,1,FALSE))</f>
        <v/>
      </c>
      <c r="F9" s="12" t="str">
        <f>IF(L$5="","",VLOOKUP(L$5,Partiliste!A:AJ,17,FALSE))</f>
        <v/>
      </c>
      <c r="G9" s="11" t="str">
        <f>IF(L$5="","",IF(F9=0,"",VLOOKUP(F9,Geografi!A:E,2)))</f>
        <v/>
      </c>
      <c r="H9" s="11" t="str">
        <f>IF($L$5="","",IF(F9=0,"",VLOOKUP(L$5,Partiliste!A:AJ,33,FALSE)))</f>
        <v/>
      </c>
      <c r="I9" s="11" t="str">
        <f>IF($L$5="","",IF(F9=0,"",VLOOKUP(L$5,Partiliste!A:AJ,34,FALSE)))</f>
        <v/>
      </c>
      <c r="J9" s="11" t="str">
        <f>IF($L$5="","",IF(F9=0,"",VLOOKUP(L$5,Partiliste!A:AJ,35,FALSE)))</f>
        <v/>
      </c>
      <c r="K9" s="11" t="str">
        <f>IF(L$5="","",IF(F9=0,"",VLOOKUP(F9,Geografi!A:E,5)))</f>
        <v/>
      </c>
      <c r="L9" s="13" t="str">
        <f>IFERROR(E9,"")</f>
        <v/>
      </c>
      <c r="M9" s="12" t="str">
        <f>IFERROR(F9,"")</f>
        <v/>
      </c>
      <c r="N9" s="11" t="str">
        <f>IFERROR(G9,"")</f>
        <v/>
      </c>
      <c r="O9" s="11" t="str">
        <f>IFERROR(H9,"")</f>
        <v/>
      </c>
      <c r="P9" s="11" t="str">
        <f>IFERROR(K9,"")</f>
        <v/>
      </c>
    </row>
    <row r="10" spans="1:16" x14ac:dyDescent="0.45">
      <c r="B10" s="7" t="str">
        <f>IF(L$5="","",VLOOKUP(L$5,Partiliste!A:AJ,3,FALSE))</f>
        <v/>
      </c>
      <c r="C10" s="11" t="str">
        <f t="shared" ref="C10:C23" si="0">IFERROR(B10,"")</f>
        <v/>
      </c>
      <c r="D10" s="11">
        <v>2</v>
      </c>
      <c r="E10" s="11" t="str">
        <f>IF(L$5="","",IF(D10&gt;#REF!,"",VLOOKUP(L$5,Partiliste!A:AJ,1,FALSE)))</f>
        <v/>
      </c>
      <c r="F10" s="12" t="str">
        <f>IF(L$5="","",VLOOKUP(L$5,Partiliste!A:AJ,18,FALSE))</f>
        <v/>
      </c>
      <c r="G10" s="11" t="str">
        <f>IF(L$5="","",IF(F10=0,"",VLOOKUP(F10,Geografi!A:E,2)))</f>
        <v/>
      </c>
      <c r="H10" s="11" t="str">
        <f>IF($L$5="","",IF(F10=0,"",VLOOKUP(L$5,Partiliste!A:AJ,33,FALSE)))</f>
        <v/>
      </c>
      <c r="I10" s="11" t="str">
        <f>IF($L$5="","",IF(F10=0,"",VLOOKUP(L$5,Partiliste!A:AJ,34,FALSE)))</f>
        <v/>
      </c>
      <c r="J10" s="11" t="str">
        <f>IF($L$5="","",IF(F10=0,"",VLOOKUP(L$5,Partiliste!A:AJ,35,FALSE)))</f>
        <v/>
      </c>
      <c r="K10" s="11" t="str">
        <f>IF(L$5="","",IF(F10=0,"",VLOOKUP(F10,Geografi!A:E,5)))</f>
        <v/>
      </c>
      <c r="L10" s="13" t="str">
        <f t="shared" ref="L10:L23" si="1">IFERROR(E10,"")</f>
        <v/>
      </c>
      <c r="M10" s="12" t="str">
        <f t="shared" ref="M10:M23" si="2">IFERROR(F10,"")</f>
        <v/>
      </c>
      <c r="N10" s="11" t="str">
        <f t="shared" ref="N10:N23" si="3">IFERROR(G10,"")</f>
        <v/>
      </c>
      <c r="O10" s="11" t="str">
        <f t="shared" ref="O10:O23" si="4">IFERROR(H10,"")</f>
        <v/>
      </c>
      <c r="P10" s="11" t="str">
        <f t="shared" ref="P10:P23" si="5">IFERROR(K10,"")</f>
        <v/>
      </c>
    </row>
    <row r="11" spans="1:16" x14ac:dyDescent="0.45">
      <c r="B11" s="7" t="str">
        <f>IF(L$5="","",VLOOKUP(L$5,Partiliste!A:AJ,4,FALSE))</f>
        <v/>
      </c>
      <c r="C11" s="11" t="str">
        <f t="shared" si="0"/>
        <v/>
      </c>
      <c r="D11" s="11">
        <v>3</v>
      </c>
      <c r="E11" s="11" t="str">
        <f>IF(L$5="","",IF(D11&gt;#REF!,"",VLOOKUP(L$5,Partiliste!A:AJ,1,FALSE)))</f>
        <v/>
      </c>
      <c r="F11" s="12" t="str">
        <f>IF(L$5="","",VLOOKUP(L$5,Partiliste!A:AJ,19,FALSE))</f>
        <v/>
      </c>
      <c r="G11" s="11" t="str">
        <f>IF(L$5="","",IF(F11=0,"",VLOOKUP(F11,Geografi!A:E,2)))</f>
        <v/>
      </c>
      <c r="H11" s="11" t="str">
        <f>IF($L$5="","",IF(F11=0,"",VLOOKUP(L$5,Partiliste!A:AJ,33,FALSE)))</f>
        <v/>
      </c>
      <c r="I11" s="11" t="str">
        <f>IF($L$5="","",IF(F11=0,"",VLOOKUP(L$5,Partiliste!A:AJ,34,FALSE)))</f>
        <v/>
      </c>
      <c r="J11" s="11" t="str">
        <f>IF($L$5="","",IF(F11=0,"",VLOOKUP(L$5,Partiliste!A:AJ,35,FALSE)))</f>
        <v/>
      </c>
      <c r="K11" s="11" t="str">
        <f>IF(L$5="","",IF(F11=0,"",VLOOKUP(F11,Geografi!A:E,5)))</f>
        <v/>
      </c>
      <c r="L11" s="13" t="str">
        <f t="shared" si="1"/>
        <v/>
      </c>
      <c r="M11" s="12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/>
      </c>
    </row>
    <row r="12" spans="1:16" x14ac:dyDescent="0.45">
      <c r="B12" s="7" t="str">
        <f>IF(L$5="","",VLOOKUP(L$5,Partiliste!A:AJ,5,FALSE))</f>
        <v/>
      </c>
      <c r="C12" s="11" t="str">
        <f t="shared" si="0"/>
        <v/>
      </c>
      <c r="D12" s="11">
        <v>4</v>
      </c>
      <c r="E12" s="11" t="str">
        <f>IF(L$5="","",IF(D12&gt;#REF!,"",VLOOKUP(L$5,Partiliste!A:AJ,1,FALSE)))</f>
        <v/>
      </c>
      <c r="F12" s="12" t="str">
        <f>IF(L$5="","",VLOOKUP(L$5,Partiliste!A:AJ,20,FALSE))</f>
        <v/>
      </c>
      <c r="G12" s="11" t="str">
        <f>IF(L$5="","",IF(F12=0,"",VLOOKUP(F12,Geografi!A:E,2)))</f>
        <v/>
      </c>
      <c r="H12" s="11" t="str">
        <f>IF($L$5="","",IF(F12=0,"",VLOOKUP(L$5,Partiliste!A:AJ,33,FALSE)))</f>
        <v/>
      </c>
      <c r="I12" s="11" t="str">
        <f>IF($L$5="","",IF(F12=0,"",VLOOKUP(L$5,Partiliste!A:AJ,34,FALSE)))</f>
        <v/>
      </c>
      <c r="J12" s="11" t="str">
        <f>IF($L$5="","",IF(F12=0,"",VLOOKUP(L$5,Partiliste!A:AJ,35,FALSE)))</f>
        <v/>
      </c>
      <c r="K12" s="11" t="str">
        <f>IF(L$5="","",IF(F12=0,"",VLOOKUP(F12,Geografi!A:E,5)))</f>
        <v/>
      </c>
      <c r="L12" s="13" t="str">
        <f t="shared" si="1"/>
        <v/>
      </c>
      <c r="M12" s="12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/>
      </c>
    </row>
    <row r="13" spans="1:16" x14ac:dyDescent="0.45">
      <c r="B13" s="7" t="str">
        <f>IF(L$5="","",VLOOKUP(L$5,Partiliste!A:AJ,6,FALSE))</f>
        <v/>
      </c>
      <c r="C13" s="11" t="str">
        <f t="shared" si="0"/>
        <v/>
      </c>
      <c r="D13" s="11">
        <v>5</v>
      </c>
      <c r="E13" s="11" t="str">
        <f>IF(L$5="","",IF(D13&gt;#REF!,"",VLOOKUP(L$5,Partiliste!A:AJ,1,FALSE)))</f>
        <v/>
      </c>
      <c r="F13" s="12" t="str">
        <f>IF(L$5="","",VLOOKUP(L$5,Partiliste!A:AJ,21,FALSE))</f>
        <v/>
      </c>
      <c r="G13" s="11" t="str">
        <f>IF(L$5="","",IF(F13=0,"",VLOOKUP(F13,Geografi!A:E,2)))</f>
        <v/>
      </c>
      <c r="H13" s="11" t="str">
        <f>IF($L$5="","",IF(F13=0,"",VLOOKUP(L$5,Partiliste!A:AJ,33,FALSE)))</f>
        <v/>
      </c>
      <c r="I13" s="11" t="str">
        <f>IF($L$5="","",IF(F13=0,"",VLOOKUP(L$5,Partiliste!A:AJ,34,FALSE)))</f>
        <v/>
      </c>
      <c r="J13" s="11" t="str">
        <f>IF($L$5="","",IF(F13=0,"",VLOOKUP(L$5,Partiliste!A:AJ,35,FALSE)))</f>
        <v/>
      </c>
      <c r="K13" s="11" t="str">
        <f>IF(L$5="","",IF(F13=0,"",VLOOKUP(F13,Geografi!A:E,5)))</f>
        <v/>
      </c>
      <c r="L13" s="13" t="str">
        <f t="shared" si="1"/>
        <v/>
      </c>
      <c r="M13" s="12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/>
      </c>
    </row>
    <row r="14" spans="1:16" x14ac:dyDescent="0.45">
      <c r="B14" s="7" t="str">
        <f>IF(L$5="","",VLOOKUP(L$5,Partiliste!A:AJ,7,FALSE))</f>
        <v/>
      </c>
      <c r="C14" s="11" t="str">
        <f t="shared" si="0"/>
        <v/>
      </c>
      <c r="D14" s="11">
        <v>6</v>
      </c>
      <c r="E14" s="11" t="str">
        <f>IF(L$5="","",IF(D14&gt;#REF!,"",VLOOKUP(L$5,Partiliste!A:AJ,1,FALSE)))</f>
        <v/>
      </c>
      <c r="F14" s="12" t="str">
        <f>IF(L$5="","",VLOOKUP(L$5,Partiliste!A:AJ,22,FALSE))</f>
        <v/>
      </c>
      <c r="G14" s="11" t="str">
        <f>IF(L$5="","",IF(F14=0,"",VLOOKUP(F14,Geografi!A:E,2)))</f>
        <v/>
      </c>
      <c r="H14" s="11" t="str">
        <f>IF($L$5="","",IF(F14=0,"",VLOOKUP(L$5,Partiliste!A:AJ,33,FALSE)))</f>
        <v/>
      </c>
      <c r="I14" s="11" t="str">
        <f>IF($L$5="","",IF(F14=0,"",VLOOKUP(L$5,Partiliste!A:AJ,34,FALSE)))</f>
        <v/>
      </c>
      <c r="J14" s="11" t="str">
        <f>IF($L$5="","",IF(F14=0,"",VLOOKUP(L$5,Partiliste!A:AJ,35,FALSE)))</f>
        <v/>
      </c>
      <c r="K14" s="11" t="str">
        <f>IF(L$5="","",IF(F14=0,"",VLOOKUP(F14,Geografi!A:E,5)))</f>
        <v/>
      </c>
      <c r="L14" s="13" t="str">
        <f t="shared" si="1"/>
        <v/>
      </c>
      <c r="M14" s="12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/>
      </c>
    </row>
    <row r="15" spans="1:16" x14ac:dyDescent="0.45">
      <c r="B15" s="7" t="str">
        <f>IF(L$5="","",VLOOKUP(L$5,Partiliste!A:AJ,8,FALSE))</f>
        <v/>
      </c>
      <c r="C15" s="11" t="str">
        <f t="shared" si="0"/>
        <v/>
      </c>
      <c r="D15" s="11">
        <v>7</v>
      </c>
      <c r="E15" s="11" t="str">
        <f>IF(L$5="","",IF(D15&gt;#REF!,"",VLOOKUP(L$5,Partiliste!A:AJ,1,FALSE)))</f>
        <v/>
      </c>
      <c r="F15" s="12" t="str">
        <f>IF(L$5="","",VLOOKUP(L$5,Partiliste!A:AJ,23,FALSE))</f>
        <v/>
      </c>
      <c r="G15" s="11" t="str">
        <f>IF(L$5="","",IF(F15=0,"",VLOOKUP(F15,Geografi!A:E,2)))</f>
        <v/>
      </c>
      <c r="H15" s="11" t="str">
        <f>IF($L$5="","",IF(F15=0,"",VLOOKUP(L$5,Partiliste!A:AJ,33,FALSE)))</f>
        <v/>
      </c>
      <c r="I15" s="11" t="str">
        <f>IF($L$5="","",IF(F15=0,"",VLOOKUP(L$5,Partiliste!A:AJ,34,FALSE)))</f>
        <v/>
      </c>
      <c r="J15" s="11" t="str">
        <f>IF($L$5="","",IF(F15=0,"",VLOOKUP(L$5,Partiliste!A:AJ,35,FALSE)))</f>
        <v/>
      </c>
      <c r="K15" s="11" t="str">
        <f>IF(L$5="","",IF(F15=0,"",VLOOKUP(F15,Geografi!A:E,5)))</f>
        <v/>
      </c>
      <c r="L15" s="13" t="str">
        <f t="shared" si="1"/>
        <v/>
      </c>
      <c r="M15" s="12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/>
      </c>
    </row>
    <row r="16" spans="1:16" x14ac:dyDescent="0.45">
      <c r="B16" s="7" t="str">
        <f>IF(L$5="","",VLOOKUP(L$5,Partiliste!A:AJ,9,FALSE))</f>
        <v/>
      </c>
      <c r="C16" s="11" t="str">
        <f t="shared" si="0"/>
        <v/>
      </c>
      <c r="D16" s="11">
        <v>8</v>
      </c>
      <c r="E16" s="11" t="str">
        <f>IF(L$5="","",IF(D16&gt;#REF!,"",VLOOKUP(L$5,Partiliste!A:AJ,1,FALSE)))</f>
        <v/>
      </c>
      <c r="F16" s="12" t="str">
        <f>IF(L$5="","",VLOOKUP(L$5,Partiliste!A:AJ,24,FALSE))</f>
        <v/>
      </c>
      <c r="G16" s="11" t="str">
        <f>IF(L$5="","",IF(F16=0,"",VLOOKUP(F16,Geografi!A:E,2)))</f>
        <v/>
      </c>
      <c r="H16" s="11" t="str">
        <f>IF($L$5="","",IF(F16=0,"",VLOOKUP(L$5,Partiliste!A:AJ,33,FALSE)))</f>
        <v/>
      </c>
      <c r="I16" s="11" t="str">
        <f>IF($L$5="","",IF(F16=0,"",VLOOKUP(L$5,Partiliste!A:AJ,34,FALSE)))</f>
        <v/>
      </c>
      <c r="J16" s="11" t="str">
        <f>IF($L$5="","",IF(F16=0,"",VLOOKUP(L$5,Partiliste!A:AJ,35,FALSE)))</f>
        <v/>
      </c>
      <c r="K16" s="11" t="str">
        <f>IF(L$5="","",IF(F16=0,"",VLOOKUP(F16,Geografi!A:E,5)))</f>
        <v/>
      </c>
      <c r="L16" s="13" t="str">
        <f t="shared" si="1"/>
        <v/>
      </c>
      <c r="M16" s="12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/>
      </c>
    </row>
    <row r="17" spans="2:16" x14ac:dyDescent="0.45">
      <c r="B17" s="7" t="str">
        <f>IF(L$5="","",VLOOKUP(L$5,Partiliste!A:AJ,10,FALSE))</f>
        <v/>
      </c>
      <c r="C17" s="11" t="str">
        <f t="shared" si="0"/>
        <v/>
      </c>
      <c r="D17" s="11">
        <v>9</v>
      </c>
      <c r="E17" s="11" t="str">
        <f>IF(L$5="","",IF(D17&gt;#REF!,"",VLOOKUP(L$5,Partiliste!A:AJ,1,FALSE)))</f>
        <v/>
      </c>
      <c r="F17" s="12" t="str">
        <f>IF(L$5="","",VLOOKUP(L$5,Partiliste!A:AJ,25,FALSE))</f>
        <v/>
      </c>
      <c r="G17" s="11" t="str">
        <f>IF(L$5="","",IF(F17=0,"",VLOOKUP(F17,Geografi!A:E,2)))</f>
        <v/>
      </c>
      <c r="H17" s="11" t="str">
        <f>IF($L$5="","",IF(F17=0,"",VLOOKUP(L$5,Partiliste!A:AJ,33,FALSE)))</f>
        <v/>
      </c>
      <c r="I17" s="11" t="str">
        <f>IF($L$5="","",IF(F17=0,"",VLOOKUP(L$5,Partiliste!A:AJ,34,FALSE)))</f>
        <v/>
      </c>
      <c r="J17" s="11" t="str">
        <f>IF($L$5="","",IF(F17=0,"",VLOOKUP(L$5,Partiliste!A:AJ,35,FALSE)))</f>
        <v/>
      </c>
      <c r="K17" s="11" t="str">
        <f>IF(L$5="","",IF(F17=0,"",VLOOKUP(F17,Geografi!A:E,5)))</f>
        <v/>
      </c>
      <c r="L17" s="13" t="str">
        <f t="shared" si="1"/>
        <v/>
      </c>
      <c r="M17" s="12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/>
      </c>
    </row>
    <row r="18" spans="2:16" x14ac:dyDescent="0.45">
      <c r="B18" s="7" t="str">
        <f>IF(L$5="","",VLOOKUP(L$5,Partiliste!A:AJ,11,FALSE))</f>
        <v/>
      </c>
      <c r="C18" s="11" t="str">
        <f t="shared" ref="C18:C21" si="6">IFERROR(B18,"")</f>
        <v/>
      </c>
      <c r="D18" s="11">
        <v>10</v>
      </c>
      <c r="E18" s="11" t="str">
        <f>IF(L$5="","",IF(D18&gt;#REF!,"",VLOOKUP(L$5,Partiliste!A:AJ,1,FALSE)))</f>
        <v/>
      </c>
      <c r="F18" s="12" t="str">
        <f>IF(L$5="","",VLOOKUP(L$5,Partiliste!A:AJ,26,FALSE))</f>
        <v/>
      </c>
      <c r="G18" s="11" t="str">
        <f>IF(L$5="","",IF(F18=0,"",VLOOKUP(F18,Geografi!A:E,2)))</f>
        <v/>
      </c>
      <c r="H18" s="11" t="str">
        <f>IF($L$5="","",IF(F18=0,"",VLOOKUP(L$5,Partiliste!A:AJ,33,FALSE)))</f>
        <v/>
      </c>
      <c r="I18" s="11" t="str">
        <f>IF($L$5="","",IF(F18=0,"",VLOOKUP(L$5,Partiliste!A:AJ,34,FALSE)))</f>
        <v/>
      </c>
      <c r="J18" s="11" t="str">
        <f>IF($L$5="","",IF(F18=0,"",VLOOKUP(L$5,Partiliste!A:AJ,35,FALSE)))</f>
        <v/>
      </c>
      <c r="K18" s="11" t="str">
        <f>IF(L$5="","",IF(F18=0,"",VLOOKUP(F18,Geografi!A:E,5)))</f>
        <v/>
      </c>
      <c r="L18" s="13" t="str">
        <f t="shared" ref="L18:L21" si="7">IFERROR(E18,"")</f>
        <v/>
      </c>
      <c r="M18" s="12" t="str">
        <f t="shared" ref="M18:M21" si="8">IFERROR(F18,"")</f>
        <v/>
      </c>
      <c r="N18" s="11" t="str">
        <f t="shared" ref="N18:N21" si="9">IFERROR(G18,"")</f>
        <v/>
      </c>
      <c r="O18" s="11" t="str">
        <f t="shared" ref="O18:O21" si="10">IFERROR(H18,"")</f>
        <v/>
      </c>
      <c r="P18" s="11" t="str">
        <f t="shared" ref="P18:P21" si="11">IFERROR(K18,"")</f>
        <v/>
      </c>
    </row>
    <row r="19" spans="2:16" x14ac:dyDescent="0.45">
      <c r="B19" s="7" t="str">
        <f>IF(L$5="","",VLOOKUP(L$5,Partiliste!A:AJ,12,FALSE))</f>
        <v/>
      </c>
      <c r="C19" s="11" t="str">
        <f t="shared" si="6"/>
        <v/>
      </c>
      <c r="D19" s="11">
        <v>11</v>
      </c>
      <c r="E19" s="11" t="str">
        <f>IF(L$5="","",IF(D19&gt;#REF!,"",VLOOKUP(L$5,Partiliste!A:AJ,1,FALSE)))</f>
        <v/>
      </c>
      <c r="F19" s="12" t="str">
        <f>IF(L$5="","",VLOOKUP(L$5,Partiliste!A:AJ,27,FALSE))</f>
        <v/>
      </c>
      <c r="G19" s="11" t="str">
        <f>IF(L$5="","",IF(F19=0,"",VLOOKUP(F19,Geografi!A:E,2)))</f>
        <v/>
      </c>
      <c r="H19" s="11" t="str">
        <f>IF($L$5="","",IF(F19=0,"",VLOOKUP(L$5,Partiliste!A:AJ,33,FALSE)))</f>
        <v/>
      </c>
      <c r="I19" s="11" t="str">
        <f>IF($L$5="","",IF(F19=0,"",VLOOKUP(L$5,Partiliste!A:AJ,34,FALSE)))</f>
        <v/>
      </c>
      <c r="J19" s="11" t="str">
        <f>IF($L$5="","",IF(F19=0,"",VLOOKUP(L$5,Partiliste!A:AJ,35,FALSE)))</f>
        <v/>
      </c>
      <c r="K19" s="11" t="str">
        <f>IF(L$5="","",IF(F19=0,"",VLOOKUP(F19,Geografi!A:E,5)))</f>
        <v/>
      </c>
      <c r="L19" s="13" t="str">
        <f t="shared" si="7"/>
        <v/>
      </c>
      <c r="M19" s="12" t="str">
        <f t="shared" si="8"/>
        <v/>
      </c>
      <c r="N19" s="11" t="str">
        <f t="shared" si="9"/>
        <v/>
      </c>
      <c r="O19" s="11" t="str">
        <f t="shared" si="10"/>
        <v/>
      </c>
      <c r="P19" s="11" t="str">
        <f t="shared" si="11"/>
        <v/>
      </c>
    </row>
    <row r="20" spans="2:16" x14ac:dyDescent="0.45">
      <c r="B20" s="7" t="str">
        <f>IF(L$5="","",VLOOKUP(L$5,Partiliste!A:AJ,13,FALSE))</f>
        <v/>
      </c>
      <c r="C20" s="11" t="str">
        <f t="shared" si="6"/>
        <v/>
      </c>
      <c r="D20" s="11">
        <v>12</v>
      </c>
      <c r="E20" s="11" t="str">
        <f>IF(L$5="","",IF(D20&gt;#REF!,"",VLOOKUP(L$5,Partiliste!A:AJ,1,FALSE)))</f>
        <v/>
      </c>
      <c r="F20" s="12" t="str">
        <f>IF(L$5="","",VLOOKUP(L$5,Partiliste!A:AJ,28,FALSE))</f>
        <v/>
      </c>
      <c r="G20" s="11" t="str">
        <f>IF(L$5="","",IF(F20=0,"",VLOOKUP(F20,Geografi!A:E,2)))</f>
        <v/>
      </c>
      <c r="H20" s="11" t="str">
        <f>IF($L$5="","",IF(F20=0,"",VLOOKUP(L$5,Partiliste!A:AJ,33,FALSE)))</f>
        <v/>
      </c>
      <c r="I20" s="11" t="str">
        <f>IF($L$5="","",IF(F20=0,"",VLOOKUP(L$5,Partiliste!A:AJ,34,FALSE)))</f>
        <v/>
      </c>
      <c r="J20" s="11" t="str">
        <f>IF($L$5="","",IF(F20=0,"",VLOOKUP(L$5,Partiliste!A:AJ,35,FALSE)))</f>
        <v/>
      </c>
      <c r="K20" s="11" t="str">
        <f>IF(L$5="","",IF(F20=0,"",VLOOKUP(F20,Geografi!A:E,5)))</f>
        <v/>
      </c>
      <c r="L20" s="13" t="str">
        <f t="shared" si="7"/>
        <v/>
      </c>
      <c r="M20" s="12" t="str">
        <f t="shared" si="8"/>
        <v/>
      </c>
      <c r="N20" s="11" t="str">
        <f t="shared" si="9"/>
        <v/>
      </c>
      <c r="O20" s="11" t="str">
        <f t="shared" si="10"/>
        <v/>
      </c>
      <c r="P20" s="11" t="str">
        <f t="shared" si="11"/>
        <v/>
      </c>
    </row>
    <row r="21" spans="2:16" x14ac:dyDescent="0.45">
      <c r="B21" s="7" t="str">
        <f>IF(L$5="","",VLOOKUP(L$5,Partiliste!A:AJ,14,FALSE))</f>
        <v/>
      </c>
      <c r="C21" s="11" t="str">
        <f t="shared" si="6"/>
        <v/>
      </c>
      <c r="D21" s="11">
        <v>13</v>
      </c>
      <c r="E21" s="11" t="str">
        <f>IF(L$5="","",IF(D21&gt;#REF!,"",VLOOKUP(L$5,Partiliste!A:AJ,1,FALSE)))</f>
        <v/>
      </c>
      <c r="F21" s="12" t="str">
        <f>IF(L$5="","",VLOOKUP(L$5,Partiliste!A:AJ,29,FALSE))</f>
        <v/>
      </c>
      <c r="G21" s="11" t="str">
        <f>IF(L$5="","",IF(F21=0,"",VLOOKUP(F21,Geografi!A:E,2)))</f>
        <v/>
      </c>
      <c r="H21" s="11" t="str">
        <f>IF($L$5="","",IF(F21=0,"",VLOOKUP(L$5,Partiliste!A:AJ,33,FALSE)))</f>
        <v/>
      </c>
      <c r="I21" s="11" t="str">
        <f>IF($L$5="","",IF(F21=0,"",VLOOKUP(L$5,Partiliste!A:AJ,34,FALSE)))</f>
        <v/>
      </c>
      <c r="J21" s="11" t="str">
        <f>IF($L$5="","",IF(F21=0,"",VLOOKUP(L$5,Partiliste!A:AJ,35,FALSE)))</f>
        <v/>
      </c>
      <c r="K21" s="11" t="str">
        <f>IF(L$5="","",IF(F21=0,"",VLOOKUP(F21,Geografi!A:E,5)))</f>
        <v/>
      </c>
      <c r="L21" s="13" t="str">
        <f t="shared" si="7"/>
        <v/>
      </c>
      <c r="M21" s="12" t="str">
        <f t="shared" si="8"/>
        <v/>
      </c>
      <c r="N21" s="11" t="str">
        <f t="shared" si="9"/>
        <v/>
      </c>
      <c r="O21" s="11" t="str">
        <f t="shared" si="10"/>
        <v/>
      </c>
      <c r="P21" s="11" t="str">
        <f t="shared" si="11"/>
        <v/>
      </c>
    </row>
    <row r="22" spans="2:16" x14ac:dyDescent="0.45">
      <c r="B22" s="7" t="str">
        <f>IF(L$5="","",VLOOKUP(L$5,Partiliste!A:AJ,15,FALSE))</f>
        <v/>
      </c>
      <c r="C22" s="11" t="str">
        <f t="shared" ref="C22" si="12">IFERROR(B22,"")</f>
        <v/>
      </c>
      <c r="D22" s="11">
        <v>14</v>
      </c>
      <c r="E22" s="11" t="str">
        <f>IF(L$5="","",IF(D22&gt;#REF!,"",VLOOKUP(L$5,Partiliste!A:AJ,1,FALSE)))</f>
        <v/>
      </c>
      <c r="F22" s="12" t="str">
        <f>IF(L$5="","",VLOOKUP(L$5,Partiliste!A:AJ,30,FALSE))</f>
        <v/>
      </c>
      <c r="G22" s="11" t="str">
        <f>IF(L$5="","",IF(F22=0,"",VLOOKUP(F22,Geografi!A:E,2)))</f>
        <v/>
      </c>
      <c r="H22" s="11" t="str">
        <f>IF($L$5="","",IF(F22=0,"",VLOOKUP(L$5,Partiliste!A:AJ,33,FALSE)))</f>
        <v/>
      </c>
      <c r="I22" s="11" t="str">
        <f>IF($L$5="","",IF(F22=0,"",VLOOKUP(L$5,Partiliste!A:AJ,34,FALSE)))</f>
        <v/>
      </c>
      <c r="J22" s="11" t="str">
        <f>IF($L$5="","",IF(F22=0,"",VLOOKUP(L$5,Partiliste!A:AJ,35,FALSE)))</f>
        <v/>
      </c>
      <c r="K22" s="11" t="str">
        <f>IF(L$5="","",IF(F22=0,"",VLOOKUP(F22,Geografi!A:E,5)))</f>
        <v/>
      </c>
      <c r="L22" s="13" t="str">
        <f t="shared" ref="L22" si="13">IFERROR(E22,"")</f>
        <v/>
      </c>
      <c r="M22" s="12" t="str">
        <f t="shared" ref="M22" si="14">IFERROR(F22,"")</f>
        <v/>
      </c>
      <c r="N22" s="11" t="str">
        <f t="shared" ref="N22" si="15">IFERROR(G22,"")</f>
        <v/>
      </c>
      <c r="O22" s="11" t="str">
        <f t="shared" ref="O22" si="16">IFERROR(H22,"")</f>
        <v/>
      </c>
      <c r="P22" s="11" t="str">
        <f t="shared" ref="P22" si="17">IFERROR(K22,"")</f>
        <v/>
      </c>
    </row>
    <row r="23" spans="2:16" ht="19" thickBot="1" x14ac:dyDescent="0.5">
      <c r="B23" s="11" t="str">
        <f>IF(L$5="","",VLOOKUP(L$5,Partiliste!A:AJ,16,FALSE))</f>
        <v/>
      </c>
      <c r="C23" s="14" t="str">
        <f t="shared" si="0"/>
        <v/>
      </c>
      <c r="D23" s="14">
        <v>14</v>
      </c>
      <c r="E23" s="14" t="str">
        <f>IF(L$5="","",IF(D23&gt;#REF!,"",VLOOKUP(L$5,Partiliste!A:AJ,1,FALSE)))</f>
        <v/>
      </c>
      <c r="F23" s="15" t="str">
        <f>IF(L$5="","",VLOOKUP(L$5,Partiliste!A:AJ,31,FALSE))</f>
        <v/>
      </c>
      <c r="G23" s="14" t="str">
        <f>IF(L$5="","",IF(F23=0,"",VLOOKUP(F23,Geografi!A:E,2)))</f>
        <v/>
      </c>
      <c r="H23" s="14" t="str">
        <f>IF($L$5="","",IF(#REF!=0,"",VLOOKUP(L$5,Partiliste!A:AJ,33,FALSE)))</f>
        <v/>
      </c>
      <c r="I23" s="14" t="str">
        <f>IF($L$5="","",IF(F23=0,"",VLOOKUP(L$5,Partiliste!A:AJ,34,FALSE)))</f>
        <v/>
      </c>
      <c r="J23" s="14" t="str">
        <f>IF($L$5="","",IF(F23=0,"",VLOOKUP(L$5,Partiliste!A:AJ,35,FALSE)))</f>
        <v/>
      </c>
      <c r="K23" s="14" t="str">
        <f>IF(L$5="","",IF(F23=0,"",VLOOKUP(F23,Geografi!A:E,5)))</f>
        <v/>
      </c>
      <c r="L23" s="16" t="str">
        <f t="shared" si="1"/>
        <v/>
      </c>
      <c r="M23" s="15" t="str">
        <f t="shared" si="2"/>
        <v/>
      </c>
      <c r="N23" s="14" t="str">
        <f t="shared" si="3"/>
        <v/>
      </c>
      <c r="O23" s="14" t="str">
        <f t="shared" si="4"/>
        <v/>
      </c>
      <c r="P23" s="14" t="str">
        <f t="shared" si="5"/>
        <v/>
      </c>
    </row>
    <row r="24" spans="2:16" x14ac:dyDescent="0.45">
      <c r="F24" s="26"/>
      <c r="L24" s="27" t="s">
        <v>24</v>
      </c>
      <c r="M24" s="26"/>
    </row>
    <row r="25" spans="2:16" x14ac:dyDescent="0.45">
      <c r="F25" s="26"/>
      <c r="L25" s="27" t="s">
        <v>24</v>
      </c>
      <c r="M25" s="26"/>
    </row>
    <row r="26" spans="2:16" x14ac:dyDescent="0.45">
      <c r="C26" s="21" t="s">
        <v>15</v>
      </c>
    </row>
    <row r="27" spans="2:16" x14ac:dyDescent="0.45">
      <c r="C27" s="9" t="s">
        <v>570</v>
      </c>
    </row>
    <row r="28" spans="2:16" x14ac:dyDescent="0.45">
      <c r="C28" s="9" t="s">
        <v>571</v>
      </c>
    </row>
    <row r="29" spans="2:16" x14ac:dyDescent="0.45">
      <c r="C29" s="9" t="s">
        <v>572</v>
      </c>
    </row>
    <row r="30" spans="2:16" x14ac:dyDescent="0.45">
      <c r="C30" s="9" t="s">
        <v>573</v>
      </c>
    </row>
    <row r="31" spans="2:16" x14ac:dyDescent="0.45">
      <c r="C31" s="9"/>
    </row>
    <row r="32" spans="2:16" x14ac:dyDescent="0.45">
      <c r="C32" s="36" t="s">
        <v>1962</v>
      </c>
    </row>
  </sheetData>
  <sheetProtection sheet="1" objects="1" scenarios="1"/>
  <mergeCells count="4">
    <mergeCell ref="M8:N8"/>
    <mergeCell ref="A2:L2"/>
    <mergeCell ref="C7:L7"/>
    <mergeCell ref="N5:P5"/>
  </mergeCells>
  <conditionalFormatting sqref="B9:K25 M9:P25">
    <cfRule type="cellIs" dxfId="9" priority="5" operator="equal">
      <formula>0</formula>
    </cfRule>
  </conditionalFormatting>
  <conditionalFormatting sqref="C9:P25">
    <cfRule type="cellIs" dxfId="8" priority="1" operator="equal">
      <formula>0</formula>
    </cfRule>
  </conditionalFormatting>
  <hyperlinks>
    <hyperlink ref="A2:L2" location="Partikode!I5" display="Oppslag på partikode" xr:uid="{00000000-0004-0000-0100-000000000000}"/>
  </hyperlink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Navnet er ikke benyttet" error="Dette parti- eller listenavnet er ikke benyttet ved norske valg etter 2001." xr:uid="{00000000-0002-0000-0100-000000000000}">
          <x14:formula1>
            <xm:f>Partiliste!$A$2:$A$630</xm:f>
          </x14:formula1>
          <xm:sqref>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2"/>
  <sheetViews>
    <sheetView zoomScale="120" zoomScaleNormal="120" workbookViewId="0">
      <pane ySplit="8" topLeftCell="A9" activePane="bottomLeft" state="frozen"/>
      <selection pane="bottomLeft" activeCell="A20" sqref="A20"/>
    </sheetView>
  </sheetViews>
  <sheetFormatPr baseColWidth="10" defaultColWidth="11.453125" defaultRowHeight="14.5" x14ac:dyDescent="0.35"/>
  <cols>
    <col min="2" max="2" width="53.26953125" bestFit="1" customWidth="1"/>
    <col min="3" max="3" width="23.54296875" customWidth="1"/>
    <col min="4" max="5" width="22.453125" customWidth="1"/>
    <col min="6" max="6" width="12" customWidth="1"/>
    <col min="7" max="7" width="14.7265625" customWidth="1"/>
    <col min="8" max="8" width="10.1796875" bestFit="1" customWidth="1"/>
    <col min="9" max="9" width="14.54296875" bestFit="1" customWidth="1"/>
    <col min="10" max="10" width="11.7265625" customWidth="1"/>
    <col min="11" max="11" width="14.7265625" customWidth="1"/>
    <col min="12" max="12" width="29.26953125" bestFit="1" customWidth="1"/>
    <col min="13" max="13" width="49" customWidth="1"/>
  </cols>
  <sheetData>
    <row r="1" spans="1:13" ht="18.5" x14ac:dyDescent="0.45">
      <c r="A1" s="29" t="s">
        <v>574</v>
      </c>
    </row>
    <row r="2" spans="1:13" hidden="1" x14ac:dyDescent="0.35">
      <c r="I2" t="s">
        <v>575</v>
      </c>
    </row>
    <row r="3" spans="1:13" hidden="1" x14ac:dyDescent="0.35">
      <c r="I3" t="s">
        <v>576</v>
      </c>
    </row>
    <row r="4" spans="1:13" hidden="1" x14ac:dyDescent="0.35">
      <c r="I4" t="s">
        <v>577</v>
      </c>
    </row>
    <row r="5" spans="1:13" hidden="1" x14ac:dyDescent="0.35">
      <c r="I5" t="s">
        <v>578</v>
      </c>
    </row>
    <row r="8" spans="1:13" s="32" customFormat="1" ht="29" x14ac:dyDescent="0.35">
      <c r="A8" s="34" t="s">
        <v>5</v>
      </c>
      <c r="B8" s="34" t="s">
        <v>579</v>
      </c>
      <c r="C8" s="34" t="s">
        <v>12</v>
      </c>
      <c r="D8" s="34" t="s">
        <v>580</v>
      </c>
      <c r="E8" s="34" t="s">
        <v>581</v>
      </c>
      <c r="F8" s="34" t="s">
        <v>582</v>
      </c>
      <c r="G8" s="34" t="s">
        <v>583</v>
      </c>
      <c r="H8" s="34" t="s">
        <v>584</v>
      </c>
      <c r="I8" s="34" t="s">
        <v>585</v>
      </c>
      <c r="J8" s="34" t="s">
        <v>586</v>
      </c>
      <c r="K8" s="34" t="s">
        <v>587</v>
      </c>
      <c r="L8" s="34" t="s">
        <v>588</v>
      </c>
      <c r="M8" s="34" t="s">
        <v>589</v>
      </c>
    </row>
    <row r="9" spans="1:13" x14ac:dyDescent="0.35">
      <c r="A9" t="s">
        <v>590</v>
      </c>
      <c r="B9" t="s">
        <v>276</v>
      </c>
      <c r="C9" t="s">
        <v>591</v>
      </c>
      <c r="D9" t="s">
        <v>591</v>
      </c>
      <c r="E9" t="s">
        <v>592</v>
      </c>
      <c r="F9" t="s">
        <v>593</v>
      </c>
      <c r="H9" s="31"/>
      <c r="I9" s="31" t="s">
        <v>578</v>
      </c>
      <c r="J9" s="28">
        <v>44223</v>
      </c>
      <c r="K9" t="s">
        <v>594</v>
      </c>
      <c r="L9" t="s">
        <v>595</v>
      </c>
    </row>
    <row r="10" spans="1:13" x14ac:dyDescent="0.35">
      <c r="A10" t="s">
        <v>596</v>
      </c>
      <c r="B10" t="s">
        <v>597</v>
      </c>
      <c r="C10" t="s">
        <v>591</v>
      </c>
      <c r="D10" t="s">
        <v>591</v>
      </c>
      <c r="E10" t="s">
        <v>592</v>
      </c>
      <c r="F10" t="s">
        <v>593</v>
      </c>
      <c r="H10" s="31"/>
      <c r="I10" s="31" t="s">
        <v>578</v>
      </c>
      <c r="J10" s="28">
        <v>44223</v>
      </c>
      <c r="K10" t="s">
        <v>594</v>
      </c>
      <c r="L10" t="s">
        <v>595</v>
      </c>
    </row>
    <row r="11" spans="1:13" x14ac:dyDescent="0.35">
      <c r="A11" t="s">
        <v>598</v>
      </c>
      <c r="B11" t="s">
        <v>236</v>
      </c>
      <c r="F11" t="s">
        <v>599</v>
      </c>
      <c r="H11" s="31"/>
      <c r="I11" s="31"/>
      <c r="J11" s="28"/>
    </row>
    <row r="12" spans="1:13" x14ac:dyDescent="0.35">
      <c r="A12" t="s">
        <v>600</v>
      </c>
      <c r="B12" t="s">
        <v>236</v>
      </c>
      <c r="F12" t="s">
        <v>599</v>
      </c>
      <c r="H12" s="31"/>
      <c r="I12" s="31"/>
      <c r="J12" s="28"/>
    </row>
    <row r="13" spans="1:13" x14ac:dyDescent="0.35">
      <c r="A13" t="s">
        <v>601</v>
      </c>
      <c r="B13" t="s">
        <v>236</v>
      </c>
      <c r="F13" t="s">
        <v>599</v>
      </c>
      <c r="H13" s="31"/>
      <c r="I13" s="31"/>
      <c r="J13" s="28"/>
    </row>
    <row r="14" spans="1:13" x14ac:dyDescent="0.35">
      <c r="A14" t="s">
        <v>602</v>
      </c>
      <c r="B14" t="s">
        <v>236</v>
      </c>
      <c r="F14" t="s">
        <v>599</v>
      </c>
      <c r="H14" s="31"/>
      <c r="I14" s="31"/>
      <c r="J14" s="28"/>
    </row>
    <row r="15" spans="1:13" x14ac:dyDescent="0.35">
      <c r="A15" t="s">
        <v>603</v>
      </c>
      <c r="B15" t="s">
        <v>33</v>
      </c>
      <c r="C15" t="s">
        <v>591</v>
      </c>
      <c r="D15" t="s">
        <v>591</v>
      </c>
      <c r="E15" t="s">
        <v>592</v>
      </c>
      <c r="F15" t="s">
        <v>593</v>
      </c>
      <c r="H15" s="31"/>
      <c r="I15" s="31"/>
      <c r="J15" s="28"/>
    </row>
    <row r="16" spans="1:13" x14ac:dyDescent="0.35">
      <c r="A16" t="s">
        <v>604</v>
      </c>
      <c r="B16" t="s">
        <v>385</v>
      </c>
      <c r="C16" t="s">
        <v>591</v>
      </c>
      <c r="D16" t="s">
        <v>605</v>
      </c>
      <c r="E16" t="s">
        <v>606</v>
      </c>
      <c r="F16" t="s">
        <v>599</v>
      </c>
      <c r="H16" s="31"/>
      <c r="I16" s="31"/>
      <c r="J16" s="28"/>
    </row>
    <row r="17" spans="1:10" x14ac:dyDescent="0.35">
      <c r="A17" t="s">
        <v>607</v>
      </c>
      <c r="B17" t="s">
        <v>369</v>
      </c>
      <c r="H17" s="31"/>
      <c r="I17" s="31"/>
      <c r="J17" s="28"/>
    </row>
    <row r="18" spans="1:10" x14ac:dyDescent="0.35">
      <c r="A18" t="s">
        <v>608</v>
      </c>
      <c r="B18" t="s">
        <v>369</v>
      </c>
      <c r="H18" s="31"/>
      <c r="I18" s="31"/>
      <c r="J18" s="28"/>
    </row>
    <row r="19" spans="1:10" x14ac:dyDescent="0.35">
      <c r="A19" t="s">
        <v>609</v>
      </c>
      <c r="B19" s="32" t="s">
        <v>394</v>
      </c>
      <c r="C19" t="s">
        <v>591</v>
      </c>
      <c r="D19" t="s">
        <v>610</v>
      </c>
      <c r="E19" t="s">
        <v>611</v>
      </c>
      <c r="F19" t="s">
        <v>599</v>
      </c>
      <c r="H19" s="31"/>
      <c r="I19" s="31"/>
      <c r="J19" s="28"/>
    </row>
    <row r="20" spans="1:10" x14ac:dyDescent="0.35">
      <c r="H20" s="31"/>
      <c r="I20" s="31"/>
      <c r="J20" s="28"/>
    </row>
    <row r="21" spans="1:10" x14ac:dyDescent="0.35">
      <c r="H21" s="31"/>
      <c r="I21" s="31"/>
      <c r="J21" s="28"/>
    </row>
    <row r="22" spans="1:10" x14ac:dyDescent="0.35">
      <c r="H22" s="31"/>
      <c r="I22" s="31"/>
      <c r="J22" s="28"/>
    </row>
    <row r="23" spans="1:10" x14ac:dyDescent="0.35">
      <c r="H23" s="31"/>
      <c r="I23" s="31"/>
      <c r="J23" s="28"/>
    </row>
    <row r="24" spans="1:10" x14ac:dyDescent="0.35">
      <c r="H24" s="31"/>
      <c r="I24" s="31"/>
      <c r="J24" s="28"/>
    </row>
    <row r="25" spans="1:10" x14ac:dyDescent="0.35">
      <c r="H25" s="31"/>
      <c r="I25" s="31"/>
      <c r="J25" s="28"/>
    </row>
    <row r="26" spans="1:10" x14ac:dyDescent="0.35">
      <c r="H26" s="31"/>
      <c r="I26" s="31"/>
      <c r="J26" s="28"/>
    </row>
    <row r="27" spans="1:10" x14ac:dyDescent="0.35">
      <c r="H27" s="31"/>
      <c r="I27" s="31"/>
      <c r="J27" s="28"/>
    </row>
    <row r="28" spans="1:10" x14ac:dyDescent="0.35">
      <c r="H28" s="31"/>
      <c r="I28" s="31"/>
      <c r="J28" s="28"/>
    </row>
    <row r="29" spans="1:10" x14ac:dyDescent="0.35">
      <c r="H29" s="31"/>
      <c r="I29" s="31"/>
      <c r="J29" s="28"/>
    </row>
    <row r="30" spans="1:10" x14ac:dyDescent="0.35">
      <c r="H30" s="31"/>
      <c r="I30" s="31"/>
      <c r="J30" s="28"/>
    </row>
    <row r="31" spans="1:10" x14ac:dyDescent="0.35">
      <c r="H31" s="31"/>
      <c r="I31" s="31"/>
      <c r="J31" s="28"/>
    </row>
    <row r="32" spans="1:10" x14ac:dyDescent="0.35">
      <c r="H32" s="31"/>
      <c r="I32" s="31"/>
      <c r="J32" s="28"/>
    </row>
    <row r="33" spans="1:10" x14ac:dyDescent="0.35">
      <c r="H33" s="31"/>
      <c r="I33" s="31"/>
      <c r="J33" s="28"/>
    </row>
    <row r="34" spans="1:10" x14ac:dyDescent="0.35">
      <c r="H34" s="31"/>
      <c r="I34" s="31"/>
      <c r="J34" s="28"/>
    </row>
    <row r="35" spans="1:10" x14ac:dyDescent="0.35">
      <c r="H35" s="31"/>
      <c r="I35" s="31"/>
      <c r="J35" s="28"/>
    </row>
    <row r="36" spans="1:10" x14ac:dyDescent="0.35">
      <c r="H36" s="31"/>
      <c r="I36" s="31"/>
      <c r="J36" s="28"/>
    </row>
    <row r="37" spans="1:10" x14ac:dyDescent="0.35">
      <c r="H37" s="31"/>
      <c r="I37" s="31"/>
      <c r="J37" s="28"/>
    </row>
    <row r="38" spans="1:10" x14ac:dyDescent="0.35">
      <c r="H38" s="31"/>
      <c r="I38" s="31"/>
      <c r="J38" s="28"/>
    </row>
    <row r="39" spans="1:10" x14ac:dyDescent="0.35">
      <c r="H39" s="31"/>
      <c r="I39" s="31"/>
      <c r="J39" s="28"/>
    </row>
    <row r="40" spans="1:10" x14ac:dyDescent="0.35">
      <c r="H40" s="31"/>
      <c r="I40" s="31"/>
      <c r="J40" s="28"/>
    </row>
    <row r="41" spans="1:10" x14ac:dyDescent="0.35">
      <c r="H41" s="31"/>
      <c r="I41" s="31"/>
      <c r="J41" s="28"/>
    </row>
    <row r="42" spans="1:10" x14ac:dyDescent="0.35">
      <c r="H42" s="31"/>
      <c r="I42" s="31"/>
      <c r="J42" s="28"/>
    </row>
    <row r="43" spans="1:10" x14ac:dyDescent="0.35">
      <c r="H43" s="31"/>
      <c r="I43" s="31"/>
      <c r="J43" s="28"/>
    </row>
    <row r="44" spans="1:10" x14ac:dyDescent="0.35">
      <c r="H44" s="31"/>
      <c r="I44" s="31"/>
      <c r="J44" s="28"/>
    </row>
    <row r="45" spans="1:10" x14ac:dyDescent="0.35">
      <c r="A45" s="33"/>
      <c r="H45" s="31"/>
      <c r="I45" s="31"/>
      <c r="J45" s="28"/>
    </row>
    <row r="46" spans="1:10" x14ac:dyDescent="0.35">
      <c r="H46" s="31"/>
      <c r="I46" s="31"/>
      <c r="J46" s="28"/>
    </row>
    <row r="47" spans="1:10" x14ac:dyDescent="0.35">
      <c r="H47" s="31"/>
      <c r="I47" s="31"/>
      <c r="J47" s="28"/>
    </row>
    <row r="48" spans="1:10" x14ac:dyDescent="0.35">
      <c r="H48" s="31"/>
      <c r="I48" s="31"/>
      <c r="J48" s="28"/>
    </row>
    <row r="49" spans="8:10" x14ac:dyDescent="0.35">
      <c r="H49" s="31"/>
      <c r="I49" s="31"/>
      <c r="J49" s="28"/>
    </row>
    <row r="50" spans="8:10" x14ac:dyDescent="0.35">
      <c r="H50" s="31"/>
      <c r="I50" s="31"/>
      <c r="J50" s="28"/>
    </row>
    <row r="51" spans="8:10" x14ac:dyDescent="0.35">
      <c r="H51" s="31"/>
      <c r="I51" s="31"/>
      <c r="J51" s="28"/>
    </row>
    <row r="52" spans="8:10" x14ac:dyDescent="0.35">
      <c r="H52" s="31"/>
      <c r="I52" s="31"/>
      <c r="J52" s="28"/>
    </row>
    <row r="53" spans="8:10" x14ac:dyDescent="0.35">
      <c r="H53" s="31"/>
      <c r="I53" s="31"/>
      <c r="J53" s="28"/>
    </row>
    <row r="54" spans="8:10" x14ac:dyDescent="0.35">
      <c r="H54" s="31"/>
      <c r="I54" s="31"/>
      <c r="J54" s="28"/>
    </row>
    <row r="55" spans="8:10" x14ac:dyDescent="0.35">
      <c r="H55" s="31"/>
      <c r="I55" s="31"/>
      <c r="J55" s="28"/>
    </row>
    <row r="56" spans="8:10" x14ac:dyDescent="0.35">
      <c r="H56" s="31"/>
      <c r="I56" s="31"/>
      <c r="J56" s="28"/>
    </row>
    <row r="57" spans="8:10" x14ac:dyDescent="0.35">
      <c r="H57" s="31"/>
      <c r="I57" s="31"/>
      <c r="J57" s="28"/>
    </row>
    <row r="58" spans="8:10" x14ac:dyDescent="0.35">
      <c r="H58" s="31"/>
      <c r="I58" s="31"/>
      <c r="J58" s="28"/>
    </row>
    <row r="59" spans="8:10" x14ac:dyDescent="0.35">
      <c r="H59" s="35"/>
      <c r="I59" s="31"/>
      <c r="J59" s="28"/>
    </row>
    <row r="60" spans="8:10" x14ac:dyDescent="0.35">
      <c r="H60" s="31"/>
      <c r="I60" s="31"/>
      <c r="J60" s="28"/>
    </row>
    <row r="61" spans="8:10" x14ac:dyDescent="0.35">
      <c r="H61" s="31"/>
      <c r="I61" s="31"/>
      <c r="J61" s="28"/>
    </row>
    <row r="62" spans="8:10" x14ac:dyDescent="0.35">
      <c r="H62" s="31"/>
      <c r="I62" s="31"/>
      <c r="J62" s="28"/>
    </row>
    <row r="63" spans="8:10" x14ac:dyDescent="0.35">
      <c r="H63" s="31"/>
      <c r="I63" s="31"/>
      <c r="J63" s="28"/>
    </row>
    <row r="64" spans="8:10" x14ac:dyDescent="0.35">
      <c r="H64" s="31"/>
      <c r="I64" s="31"/>
      <c r="J64" s="28"/>
    </row>
    <row r="65" spans="8:10" x14ac:dyDescent="0.35">
      <c r="H65" s="31"/>
      <c r="I65" s="31"/>
      <c r="J65" s="28"/>
    </row>
    <row r="66" spans="8:10" x14ac:dyDescent="0.35">
      <c r="H66" s="31"/>
      <c r="I66" s="31"/>
      <c r="J66" s="28"/>
    </row>
    <row r="67" spans="8:10" x14ac:dyDescent="0.35">
      <c r="H67" s="31"/>
      <c r="I67" s="31"/>
      <c r="J67" s="28"/>
    </row>
    <row r="68" spans="8:10" x14ac:dyDescent="0.35">
      <c r="H68" s="31"/>
      <c r="I68" s="31"/>
      <c r="J68" s="28"/>
    </row>
    <row r="69" spans="8:10" x14ac:dyDescent="0.35">
      <c r="H69" s="31"/>
      <c r="I69" s="31"/>
      <c r="J69" s="28"/>
    </row>
    <row r="70" spans="8:10" x14ac:dyDescent="0.35">
      <c r="H70" s="31"/>
      <c r="I70" s="31"/>
      <c r="J70" s="28"/>
    </row>
    <row r="71" spans="8:10" x14ac:dyDescent="0.35">
      <c r="H71" s="31"/>
      <c r="I71" s="31"/>
      <c r="J71" s="28"/>
    </row>
    <row r="72" spans="8:10" x14ac:dyDescent="0.35">
      <c r="H72" s="31"/>
      <c r="I72" s="31"/>
      <c r="J72" s="28"/>
    </row>
    <row r="73" spans="8:10" x14ac:dyDescent="0.35">
      <c r="H73" s="31"/>
      <c r="I73" s="31"/>
      <c r="J73" s="28"/>
    </row>
    <row r="74" spans="8:10" x14ac:dyDescent="0.35">
      <c r="H74" s="31"/>
      <c r="I74" s="31"/>
      <c r="J74" s="28"/>
    </row>
    <row r="75" spans="8:10" x14ac:dyDescent="0.35">
      <c r="H75" s="31"/>
      <c r="I75" s="31"/>
      <c r="J75" s="28"/>
    </row>
    <row r="76" spans="8:10" x14ac:dyDescent="0.35">
      <c r="H76" s="31"/>
      <c r="I76" s="31"/>
      <c r="J76" s="28"/>
    </row>
    <row r="77" spans="8:10" x14ac:dyDescent="0.35">
      <c r="H77" s="31"/>
      <c r="I77" s="31"/>
      <c r="J77" s="28"/>
    </row>
    <row r="78" spans="8:10" x14ac:dyDescent="0.35">
      <c r="H78" s="31"/>
      <c r="I78" s="31"/>
      <c r="J78" s="28"/>
    </row>
    <row r="79" spans="8:10" x14ac:dyDescent="0.35">
      <c r="H79" s="31"/>
      <c r="I79" s="31"/>
      <c r="J79" s="28"/>
    </row>
    <row r="80" spans="8:10" x14ac:dyDescent="0.35">
      <c r="H80" s="31"/>
      <c r="I80" s="31"/>
      <c r="J80" s="28"/>
    </row>
    <row r="81" spans="8:10" x14ac:dyDescent="0.35">
      <c r="H81" s="31"/>
      <c r="I81" s="31"/>
      <c r="J81" s="28"/>
    </row>
    <row r="82" spans="8:10" x14ac:dyDescent="0.35">
      <c r="H82" s="31"/>
      <c r="I82" s="31"/>
      <c r="J82" s="28"/>
    </row>
    <row r="83" spans="8:10" x14ac:dyDescent="0.35">
      <c r="H83" s="31"/>
      <c r="I83" s="31"/>
      <c r="J83" s="28"/>
    </row>
    <row r="84" spans="8:10" x14ac:dyDescent="0.35">
      <c r="H84" s="31"/>
      <c r="I84" s="31"/>
      <c r="J84" s="28"/>
    </row>
    <row r="85" spans="8:10" x14ac:dyDescent="0.35">
      <c r="H85" s="31"/>
      <c r="I85" s="31"/>
      <c r="J85" s="28"/>
    </row>
    <row r="86" spans="8:10" x14ac:dyDescent="0.35">
      <c r="H86" s="31"/>
      <c r="I86" s="31"/>
      <c r="J86" s="28"/>
    </row>
    <row r="87" spans="8:10" x14ac:dyDescent="0.35">
      <c r="H87" s="31"/>
      <c r="I87" s="31"/>
      <c r="J87" s="28"/>
    </row>
    <row r="88" spans="8:10" x14ac:dyDescent="0.35">
      <c r="H88" s="31"/>
      <c r="I88" s="31"/>
      <c r="J88" s="28"/>
    </row>
    <row r="89" spans="8:10" x14ac:dyDescent="0.35">
      <c r="H89" s="31"/>
      <c r="I89" s="31"/>
      <c r="J89" s="28"/>
    </row>
    <row r="90" spans="8:10" x14ac:dyDescent="0.35">
      <c r="H90" s="31"/>
      <c r="J90" s="28"/>
    </row>
    <row r="91" spans="8:10" x14ac:dyDescent="0.35">
      <c r="H91" s="31"/>
      <c r="J91" s="28"/>
    </row>
    <row r="92" spans="8:10" x14ac:dyDescent="0.35">
      <c r="H92" s="31"/>
      <c r="J92" s="28"/>
    </row>
  </sheetData>
  <conditionalFormatting sqref="I1:I1048576">
    <cfRule type="cellIs" dxfId="7" priority="1" operator="equal">
      <formula>"Mottatt brukerstøtte"</formula>
    </cfRule>
    <cfRule type="cellIs" dxfId="6" priority="2" operator="equal">
      <formula>"Ikke registrert"</formula>
    </cfRule>
    <cfRule type="cellIs" dxfId="5" priority="3" operator="equal">
      <formula>"Til godkjenning"</formula>
    </cfRule>
  </conditionalFormatting>
  <conditionalFormatting sqref="I9:I254">
    <cfRule type="cellIs" dxfId="4" priority="4" operator="equal">
      <formula>"Godkjent"</formula>
    </cfRule>
  </conditionalFormatting>
  <dataValidations count="3">
    <dataValidation type="list" allowBlank="1" showInputMessage="1" showErrorMessage="1" sqref="F9:F49" xr:uid="{00000000-0002-0000-0200-000000000000}">
      <formula1>"Ja,Nei,"</formula1>
    </dataValidation>
    <dataValidation type="list" errorStyle="information" allowBlank="1" showInputMessage="1" showErrorMessage="1" errorTitle="Ukjent status" error="Velg en av følgende:_x000a__x000a_Ikke registrert (i EVA av kommunen)_x000a_Mottatt brukerstøtte (i OTRS)_x000a_Til godkjenning (sendt til 2. linje)_x000a_Godkjent (av valghendelsesansvarlig)" sqref="I9:I254" xr:uid="{00000000-0002-0000-0200-000001000000}">
      <formula1>$I$2:$I$5</formula1>
    </dataValidation>
    <dataValidation errorStyle="information" allowBlank="1" showInputMessage="1" showErrorMessage="1" errorTitle="Ny geografi" error="Bruk navn på ny region (fra 2020)" sqref="D9:E360" xr:uid="{00000000-0002-0000-0200-000002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6"/>
  <sheetViews>
    <sheetView workbookViewId="0">
      <pane ySplit="1" topLeftCell="A685" activePane="bottomLeft" state="frozen"/>
      <selection activeCell="A125" sqref="A125"/>
      <selection pane="bottomLeft" activeCell="A662" sqref="A662"/>
    </sheetView>
  </sheetViews>
  <sheetFormatPr baseColWidth="10" defaultColWidth="11.453125" defaultRowHeight="14.5" x14ac:dyDescent="0.35"/>
  <cols>
    <col min="1" max="1" width="13.26953125" customWidth="1"/>
    <col min="2" max="2" width="68.81640625" customWidth="1"/>
    <col min="3" max="3" width="26.54296875" bestFit="1" customWidth="1"/>
    <col min="4" max="4" width="16.453125" style="1" bestFit="1" customWidth="1"/>
    <col min="5" max="5" width="17.7265625" style="1" bestFit="1" customWidth="1"/>
    <col min="6" max="6" width="31.7265625" customWidth="1"/>
    <col min="7" max="7" width="8.54296875" customWidth="1"/>
  </cols>
  <sheetData>
    <row r="1" spans="1:7" x14ac:dyDescent="0.35">
      <c r="A1" t="s">
        <v>5</v>
      </c>
      <c r="B1" t="s">
        <v>612</v>
      </c>
      <c r="C1" t="s">
        <v>613</v>
      </c>
      <c r="D1" s="1" t="s">
        <v>614</v>
      </c>
      <c r="E1" s="1" t="s">
        <v>615</v>
      </c>
      <c r="F1" t="s">
        <v>14</v>
      </c>
    </row>
    <row r="2" spans="1:7" x14ac:dyDescent="0.35">
      <c r="A2" t="s">
        <v>616</v>
      </c>
      <c r="B2" t="s">
        <v>40</v>
      </c>
      <c r="C2" t="s">
        <v>617</v>
      </c>
      <c r="D2" s="1">
        <v>9999</v>
      </c>
      <c r="E2" s="1" t="s">
        <v>618</v>
      </c>
      <c r="F2" t="s">
        <v>619</v>
      </c>
    </row>
    <row r="3" spans="1:7" x14ac:dyDescent="0.35">
      <c r="A3" t="s">
        <v>620</v>
      </c>
      <c r="B3" t="s">
        <v>34</v>
      </c>
      <c r="D3" s="1">
        <v>1841</v>
      </c>
      <c r="E3" s="1">
        <v>2011</v>
      </c>
      <c r="F3" t="s">
        <v>24</v>
      </c>
    </row>
    <row r="4" spans="1:7" x14ac:dyDescent="0.35">
      <c r="A4" t="s">
        <v>621</v>
      </c>
      <c r="B4" t="s">
        <v>46</v>
      </c>
      <c r="D4" s="1">
        <v>3025</v>
      </c>
      <c r="E4" s="1" t="s">
        <v>618</v>
      </c>
      <c r="F4" t="s">
        <v>24</v>
      </c>
      <c r="G4" t="s">
        <v>24</v>
      </c>
    </row>
    <row r="5" spans="1:7" x14ac:dyDescent="0.35">
      <c r="A5" t="s">
        <v>622</v>
      </c>
      <c r="B5" t="s">
        <v>39</v>
      </c>
      <c r="D5" s="1">
        <v>3039</v>
      </c>
      <c r="E5" s="1">
        <v>2019</v>
      </c>
    </row>
    <row r="6" spans="1:7" x14ac:dyDescent="0.35">
      <c r="A6" t="s">
        <v>623</v>
      </c>
      <c r="B6" t="s">
        <v>31</v>
      </c>
      <c r="D6" s="1">
        <v>1578</v>
      </c>
      <c r="E6" s="1" t="s">
        <v>618</v>
      </c>
      <c r="F6" t="s">
        <v>624</v>
      </c>
      <c r="G6" t="s">
        <v>24</v>
      </c>
    </row>
    <row r="7" spans="1:7" x14ac:dyDescent="0.35">
      <c r="A7" t="s">
        <v>1739</v>
      </c>
      <c r="B7" t="s">
        <v>1862</v>
      </c>
      <c r="D7">
        <v>4203</v>
      </c>
      <c r="E7" s="1">
        <v>2023</v>
      </c>
    </row>
    <row r="8" spans="1:7" x14ac:dyDescent="0.35">
      <c r="A8" t="s">
        <v>1798</v>
      </c>
      <c r="B8" t="s">
        <v>200</v>
      </c>
      <c r="D8">
        <v>3428</v>
      </c>
      <c r="E8" s="1">
        <v>2023</v>
      </c>
    </row>
    <row r="9" spans="1:7" x14ac:dyDescent="0.35">
      <c r="A9" t="s">
        <v>625</v>
      </c>
      <c r="B9" t="s">
        <v>32</v>
      </c>
      <c r="D9" s="1">
        <v>9999</v>
      </c>
      <c r="E9" s="1">
        <v>2017</v>
      </c>
      <c r="F9" t="s">
        <v>626</v>
      </c>
    </row>
    <row r="10" spans="1:7" x14ac:dyDescent="0.35">
      <c r="A10" t="s">
        <v>627</v>
      </c>
      <c r="B10" t="s">
        <v>36</v>
      </c>
      <c r="D10" s="1">
        <v>5054</v>
      </c>
      <c r="E10" s="1">
        <v>2015</v>
      </c>
      <c r="F10" t="s">
        <v>628</v>
      </c>
    </row>
    <row r="11" spans="1:7" x14ac:dyDescent="0.35">
      <c r="A11" t="s">
        <v>1742</v>
      </c>
      <c r="B11" t="s">
        <v>1865</v>
      </c>
      <c r="D11">
        <v>3232</v>
      </c>
      <c r="E11" s="1">
        <v>2023</v>
      </c>
    </row>
    <row r="12" spans="1:7" x14ac:dyDescent="0.35">
      <c r="A12" t="s">
        <v>629</v>
      </c>
      <c r="B12" t="s">
        <v>38</v>
      </c>
      <c r="D12" s="1">
        <v>1871</v>
      </c>
      <c r="E12" s="1">
        <v>2011</v>
      </c>
      <c r="F12" t="s">
        <v>24</v>
      </c>
    </row>
    <row r="13" spans="1:7" x14ac:dyDescent="0.35">
      <c r="A13" t="s">
        <v>630</v>
      </c>
      <c r="B13" t="s">
        <v>631</v>
      </c>
    </row>
    <row r="14" spans="1:7" x14ac:dyDescent="0.35">
      <c r="A14" t="s">
        <v>632</v>
      </c>
      <c r="B14" t="s">
        <v>633</v>
      </c>
    </row>
    <row r="15" spans="1:7" x14ac:dyDescent="0.35">
      <c r="A15" t="s">
        <v>634</v>
      </c>
      <c r="B15" t="s">
        <v>37</v>
      </c>
      <c r="D15" s="1">
        <v>5413</v>
      </c>
      <c r="E15" s="1" t="s">
        <v>618</v>
      </c>
      <c r="F15" t="s">
        <v>24</v>
      </c>
      <c r="G15" t="s">
        <v>24</v>
      </c>
    </row>
    <row r="16" spans="1:7" x14ac:dyDescent="0.35">
      <c r="A16" t="s">
        <v>635</v>
      </c>
      <c r="B16" t="s">
        <v>42</v>
      </c>
      <c r="D16" s="1">
        <v>5033</v>
      </c>
      <c r="E16" s="1">
        <v>2011</v>
      </c>
      <c r="F16" t="s">
        <v>24</v>
      </c>
    </row>
    <row r="17" spans="1:7" x14ac:dyDescent="0.35">
      <c r="A17" t="s">
        <v>636</v>
      </c>
      <c r="B17" t="s">
        <v>134</v>
      </c>
      <c r="D17" s="1">
        <v>1867</v>
      </c>
      <c r="E17" s="1" t="s">
        <v>618</v>
      </c>
      <c r="F17" t="s">
        <v>24</v>
      </c>
      <c r="G17" t="s">
        <v>24</v>
      </c>
    </row>
    <row r="18" spans="1:7" x14ac:dyDescent="0.35">
      <c r="A18" t="s">
        <v>637</v>
      </c>
      <c r="B18" t="s">
        <v>41</v>
      </c>
      <c r="D18" s="1">
        <v>1836</v>
      </c>
      <c r="E18" s="1">
        <v>2015</v>
      </c>
      <c r="F18" t="s">
        <v>24</v>
      </c>
    </row>
    <row r="19" spans="1:7" x14ac:dyDescent="0.35">
      <c r="A19" t="s">
        <v>638</v>
      </c>
      <c r="B19" t="s">
        <v>146</v>
      </c>
      <c r="D19" s="1">
        <v>1856</v>
      </c>
      <c r="E19" s="1">
        <v>2011</v>
      </c>
      <c r="F19" t="s">
        <v>24</v>
      </c>
    </row>
    <row r="20" spans="1:7" x14ac:dyDescent="0.35">
      <c r="A20" t="s">
        <v>639</v>
      </c>
      <c r="B20" t="s">
        <v>43</v>
      </c>
      <c r="D20" s="1">
        <v>1144</v>
      </c>
      <c r="E20" s="1">
        <v>2019</v>
      </c>
    </row>
    <row r="21" spans="1:7" x14ac:dyDescent="0.35">
      <c r="A21" t="s">
        <v>640</v>
      </c>
      <c r="B21" t="s">
        <v>542</v>
      </c>
      <c r="D21" s="1">
        <v>5032</v>
      </c>
      <c r="E21" s="1">
        <v>2007</v>
      </c>
      <c r="F21" t="s">
        <v>24</v>
      </c>
    </row>
    <row r="22" spans="1:7" x14ac:dyDescent="0.35">
      <c r="A22" t="s">
        <v>1755</v>
      </c>
      <c r="B22" t="s">
        <v>1872</v>
      </c>
      <c r="D22">
        <v>5052</v>
      </c>
      <c r="E22" s="1">
        <v>2023</v>
      </c>
    </row>
    <row r="23" spans="1:7" x14ac:dyDescent="0.35">
      <c r="A23" t="s">
        <v>641</v>
      </c>
      <c r="B23" t="s">
        <v>44</v>
      </c>
      <c r="D23" s="1">
        <v>9999</v>
      </c>
      <c r="E23" s="1">
        <v>2011</v>
      </c>
      <c r="F23" t="s">
        <v>642</v>
      </c>
    </row>
    <row r="24" spans="1:7" x14ac:dyDescent="0.35">
      <c r="A24" t="s">
        <v>643</v>
      </c>
      <c r="B24" t="s">
        <v>44</v>
      </c>
      <c r="D24" s="1">
        <v>5437</v>
      </c>
      <c r="E24" s="1">
        <v>2011</v>
      </c>
      <c r="F24" t="s">
        <v>24</v>
      </c>
    </row>
    <row r="25" spans="1:7" x14ac:dyDescent="0.35">
      <c r="A25" t="s">
        <v>644</v>
      </c>
      <c r="B25" t="s">
        <v>45</v>
      </c>
      <c r="D25" s="1">
        <v>1838</v>
      </c>
      <c r="E25" s="1">
        <v>2011</v>
      </c>
      <c r="F25" t="s">
        <v>24</v>
      </c>
    </row>
    <row r="26" spans="1:7" x14ac:dyDescent="0.35">
      <c r="A26" t="s">
        <v>645</v>
      </c>
      <c r="B26" t="s">
        <v>47</v>
      </c>
      <c r="D26" s="1">
        <v>3014</v>
      </c>
      <c r="E26" s="1" t="s">
        <v>618</v>
      </c>
      <c r="F26" t="s">
        <v>24</v>
      </c>
      <c r="G26" t="s">
        <v>24</v>
      </c>
    </row>
    <row r="27" spans="1:7" x14ac:dyDescent="0.35">
      <c r="A27" t="s">
        <v>646</v>
      </c>
      <c r="B27" t="s">
        <v>48</v>
      </c>
      <c r="D27" s="1">
        <v>4627</v>
      </c>
      <c r="E27" s="1">
        <v>2015</v>
      </c>
      <c r="F27" t="s">
        <v>24</v>
      </c>
    </row>
    <row r="28" spans="1:7" x14ac:dyDescent="0.35">
      <c r="A28" t="s">
        <v>647</v>
      </c>
      <c r="B28" t="s">
        <v>136</v>
      </c>
      <c r="D28" s="1">
        <v>1144</v>
      </c>
      <c r="E28" s="1" t="s">
        <v>618</v>
      </c>
      <c r="F28" t="s">
        <v>24</v>
      </c>
      <c r="G28" t="s">
        <v>24</v>
      </c>
    </row>
    <row r="29" spans="1:7" x14ac:dyDescent="0.35">
      <c r="A29" t="s">
        <v>648</v>
      </c>
      <c r="B29" t="s">
        <v>35</v>
      </c>
      <c r="D29" s="1">
        <v>3033</v>
      </c>
      <c r="E29" s="1">
        <v>2015</v>
      </c>
      <c r="F29" t="s">
        <v>24</v>
      </c>
    </row>
    <row r="30" spans="1:7" x14ac:dyDescent="0.35">
      <c r="A30" t="s">
        <v>649</v>
      </c>
      <c r="B30" t="s">
        <v>49</v>
      </c>
      <c r="D30" s="1">
        <v>1547</v>
      </c>
      <c r="E30" s="1">
        <v>2011</v>
      </c>
      <c r="F30" t="s">
        <v>24</v>
      </c>
    </row>
    <row r="31" spans="1:7" x14ac:dyDescent="0.35">
      <c r="A31" t="s">
        <v>650</v>
      </c>
      <c r="B31" t="s">
        <v>50</v>
      </c>
      <c r="D31" s="1">
        <v>1576</v>
      </c>
      <c r="E31" s="1" t="s">
        <v>618</v>
      </c>
      <c r="F31" t="s">
        <v>24</v>
      </c>
      <c r="G31" t="s">
        <v>24</v>
      </c>
    </row>
    <row r="32" spans="1:7" x14ac:dyDescent="0.35">
      <c r="A32" t="s">
        <v>651</v>
      </c>
      <c r="B32" t="s">
        <v>69</v>
      </c>
      <c r="D32" s="1">
        <v>4602</v>
      </c>
      <c r="E32" s="1" t="s">
        <v>618</v>
      </c>
      <c r="F32" t="s">
        <v>652</v>
      </c>
      <c r="G32" t="s">
        <v>24</v>
      </c>
    </row>
    <row r="33" spans="1:7" x14ac:dyDescent="0.35">
      <c r="A33" t="s">
        <v>653</v>
      </c>
      <c r="B33" t="s">
        <v>59</v>
      </c>
      <c r="D33" s="1">
        <v>1811</v>
      </c>
      <c r="E33" s="1" t="s">
        <v>618</v>
      </c>
      <c r="F33" t="s">
        <v>24</v>
      </c>
      <c r="G33" t="s">
        <v>24</v>
      </c>
    </row>
    <row r="34" spans="1:7" x14ac:dyDescent="0.35">
      <c r="A34" t="s">
        <v>654</v>
      </c>
      <c r="B34" t="s">
        <v>82</v>
      </c>
      <c r="D34" s="1">
        <v>5057</v>
      </c>
      <c r="E34" s="1" t="s">
        <v>618</v>
      </c>
      <c r="F34" t="s">
        <v>655</v>
      </c>
      <c r="G34" t="s">
        <v>24</v>
      </c>
    </row>
    <row r="35" spans="1:7" x14ac:dyDescent="0.35">
      <c r="A35" t="s">
        <v>656</v>
      </c>
      <c r="B35" t="s">
        <v>72</v>
      </c>
      <c r="D35" s="1">
        <v>3403</v>
      </c>
      <c r="E35" s="1" t="s">
        <v>618</v>
      </c>
      <c r="F35" t="s">
        <v>24</v>
      </c>
      <c r="G35" t="s">
        <v>24</v>
      </c>
    </row>
    <row r="36" spans="1:7" x14ac:dyDescent="0.35">
      <c r="A36" t="s">
        <v>657</v>
      </c>
      <c r="B36" t="s">
        <v>73</v>
      </c>
      <c r="D36" s="1">
        <v>3802</v>
      </c>
      <c r="E36" s="1" t="s">
        <v>618</v>
      </c>
      <c r="F36" t="s">
        <v>24</v>
      </c>
      <c r="G36" t="s">
        <v>24</v>
      </c>
    </row>
    <row r="37" spans="1:7" x14ac:dyDescent="0.35">
      <c r="A37" t="s">
        <v>658</v>
      </c>
      <c r="B37" t="s">
        <v>299</v>
      </c>
      <c r="D37" s="1">
        <v>1160</v>
      </c>
      <c r="E37" s="1" t="s">
        <v>618</v>
      </c>
      <c r="F37" t="s">
        <v>24</v>
      </c>
      <c r="G37" t="s">
        <v>24</v>
      </c>
    </row>
    <row r="38" spans="1:7" x14ac:dyDescent="0.35">
      <c r="A38" t="s">
        <v>1740</v>
      </c>
      <c r="B38" t="s">
        <v>1863</v>
      </c>
      <c r="D38">
        <v>46</v>
      </c>
      <c r="E38" s="1">
        <v>2023</v>
      </c>
    </row>
    <row r="39" spans="1:7" x14ac:dyDescent="0.35">
      <c r="A39" t="s">
        <v>659</v>
      </c>
      <c r="B39" t="s">
        <v>54</v>
      </c>
      <c r="D39" s="1">
        <v>1839</v>
      </c>
      <c r="E39" s="1" t="s">
        <v>618</v>
      </c>
      <c r="F39" t="s">
        <v>24</v>
      </c>
      <c r="G39" t="s">
        <v>24</v>
      </c>
    </row>
    <row r="40" spans="1:7" x14ac:dyDescent="0.35">
      <c r="A40" t="s">
        <v>660</v>
      </c>
      <c r="B40" t="s">
        <v>58</v>
      </c>
      <c r="D40" s="1">
        <v>5059</v>
      </c>
      <c r="E40" s="1">
        <v>2015</v>
      </c>
      <c r="F40" t="s">
        <v>661</v>
      </c>
    </row>
    <row r="41" spans="1:7" x14ac:dyDescent="0.35">
      <c r="A41" t="s">
        <v>662</v>
      </c>
      <c r="B41" t="s">
        <v>65</v>
      </c>
      <c r="D41" s="1">
        <v>4626</v>
      </c>
      <c r="E41" s="1" t="s">
        <v>618</v>
      </c>
      <c r="F41" t="s">
        <v>24</v>
      </c>
      <c r="G41" t="s">
        <v>24</v>
      </c>
    </row>
    <row r="42" spans="1:7" x14ac:dyDescent="0.35">
      <c r="A42" t="s">
        <v>663</v>
      </c>
      <c r="B42" t="s">
        <v>56</v>
      </c>
      <c r="D42" s="1">
        <v>5421</v>
      </c>
      <c r="E42" s="1" t="s">
        <v>618</v>
      </c>
      <c r="F42" t="s">
        <v>664</v>
      </c>
      <c r="G42" t="s">
        <v>24</v>
      </c>
    </row>
    <row r="43" spans="1:7" x14ac:dyDescent="0.35">
      <c r="A43" t="s">
        <v>665</v>
      </c>
      <c r="B43" t="s">
        <v>88</v>
      </c>
      <c r="D43" s="1">
        <v>5412</v>
      </c>
      <c r="E43" s="1" t="s">
        <v>618</v>
      </c>
      <c r="F43" t="s">
        <v>24</v>
      </c>
      <c r="G43" t="s">
        <v>24</v>
      </c>
    </row>
    <row r="44" spans="1:7" x14ac:dyDescent="0.35">
      <c r="A44" t="s">
        <v>666</v>
      </c>
      <c r="B44" t="s">
        <v>84</v>
      </c>
      <c r="D44" s="1">
        <v>5027</v>
      </c>
      <c r="E44" s="1" t="s">
        <v>618</v>
      </c>
      <c r="F44" t="s">
        <v>24</v>
      </c>
      <c r="G44" t="s">
        <v>24</v>
      </c>
    </row>
    <row r="45" spans="1:7" x14ac:dyDescent="0.35">
      <c r="A45" t="s">
        <v>667</v>
      </c>
      <c r="B45" t="s">
        <v>67</v>
      </c>
      <c r="D45" s="1">
        <v>5438</v>
      </c>
      <c r="E45" s="1">
        <v>2011</v>
      </c>
      <c r="F45" t="s">
        <v>24</v>
      </c>
    </row>
    <row r="46" spans="1:7" x14ac:dyDescent="0.35">
      <c r="A46" t="s">
        <v>1744</v>
      </c>
      <c r="B46" t="s">
        <v>1867</v>
      </c>
      <c r="D46">
        <v>3318</v>
      </c>
      <c r="E46" s="1">
        <v>2023</v>
      </c>
    </row>
    <row r="47" spans="1:7" x14ac:dyDescent="0.35">
      <c r="A47" t="s">
        <v>668</v>
      </c>
      <c r="B47" t="s">
        <v>66</v>
      </c>
      <c r="D47" s="1">
        <v>5052</v>
      </c>
      <c r="E47" s="1" t="s">
        <v>618</v>
      </c>
      <c r="F47" t="s">
        <v>24</v>
      </c>
      <c r="G47" t="s">
        <v>24</v>
      </c>
    </row>
    <row r="48" spans="1:7" x14ac:dyDescent="0.35">
      <c r="A48" t="s">
        <v>669</v>
      </c>
      <c r="B48" t="s">
        <v>243</v>
      </c>
      <c r="D48" s="1">
        <v>5421</v>
      </c>
      <c r="E48" s="1" t="s">
        <v>618</v>
      </c>
      <c r="F48" t="s">
        <v>670</v>
      </c>
      <c r="G48" t="s">
        <v>24</v>
      </c>
    </row>
    <row r="49" spans="1:7" x14ac:dyDescent="0.35">
      <c r="A49" t="s">
        <v>671</v>
      </c>
      <c r="B49" t="s">
        <v>114</v>
      </c>
      <c r="D49" s="1">
        <v>4220</v>
      </c>
      <c r="E49" s="1">
        <v>2007</v>
      </c>
      <c r="F49" t="s">
        <v>24</v>
      </c>
    </row>
    <row r="50" spans="1:7" x14ac:dyDescent="0.35">
      <c r="A50" t="s">
        <v>672</v>
      </c>
      <c r="B50" t="s">
        <v>102</v>
      </c>
      <c r="D50" s="1">
        <v>3423</v>
      </c>
      <c r="E50" s="1">
        <v>2015</v>
      </c>
      <c r="F50" t="s">
        <v>24</v>
      </c>
    </row>
    <row r="51" spans="1:7" x14ac:dyDescent="0.35">
      <c r="A51" t="s">
        <v>673</v>
      </c>
      <c r="B51" t="s">
        <v>95</v>
      </c>
      <c r="D51" s="1">
        <v>4632</v>
      </c>
      <c r="E51" s="1">
        <v>2019</v>
      </c>
    </row>
    <row r="52" spans="1:7" x14ac:dyDescent="0.35">
      <c r="A52" t="s">
        <v>674</v>
      </c>
      <c r="B52" t="s">
        <v>60</v>
      </c>
      <c r="D52" s="1">
        <v>1811</v>
      </c>
      <c r="E52" s="1">
        <v>2019</v>
      </c>
    </row>
    <row r="53" spans="1:7" x14ac:dyDescent="0.35">
      <c r="A53" t="s">
        <v>675</v>
      </c>
      <c r="B53" t="s">
        <v>98</v>
      </c>
      <c r="D53" s="1">
        <v>3025</v>
      </c>
      <c r="E53" s="1" t="s">
        <v>618</v>
      </c>
      <c r="F53" t="s">
        <v>676</v>
      </c>
      <c r="G53" t="s">
        <v>24</v>
      </c>
    </row>
    <row r="54" spans="1:7" x14ac:dyDescent="0.35">
      <c r="A54" t="s">
        <v>677</v>
      </c>
      <c r="B54" t="s">
        <v>83</v>
      </c>
      <c r="D54" s="1">
        <v>5006</v>
      </c>
      <c r="E54" s="1">
        <v>2007</v>
      </c>
      <c r="F54" t="s">
        <v>678</v>
      </c>
    </row>
    <row r="55" spans="1:7" x14ac:dyDescent="0.35">
      <c r="A55" t="s">
        <v>679</v>
      </c>
      <c r="B55" t="s">
        <v>61</v>
      </c>
      <c r="D55" s="1">
        <v>5402</v>
      </c>
      <c r="E55" s="1">
        <v>2011</v>
      </c>
      <c r="F55" t="s">
        <v>680</v>
      </c>
    </row>
    <row r="56" spans="1:7" x14ac:dyDescent="0.35">
      <c r="A56" t="s">
        <v>1735</v>
      </c>
      <c r="B56" t="s">
        <v>1858</v>
      </c>
      <c r="D56">
        <v>1114</v>
      </c>
      <c r="E56" s="1">
        <v>2023</v>
      </c>
    </row>
    <row r="57" spans="1:7" x14ac:dyDescent="0.35">
      <c r="A57" t="s">
        <v>681</v>
      </c>
      <c r="B57" t="s">
        <v>62</v>
      </c>
      <c r="D57" s="1">
        <v>5402</v>
      </c>
      <c r="E57" s="1" t="s">
        <v>618</v>
      </c>
      <c r="F57" t="s">
        <v>680</v>
      </c>
      <c r="G57" t="s">
        <v>24</v>
      </c>
    </row>
    <row r="58" spans="1:7" x14ac:dyDescent="0.35">
      <c r="A58" t="s">
        <v>1736</v>
      </c>
      <c r="B58" t="s">
        <v>1859</v>
      </c>
      <c r="D58">
        <v>1114</v>
      </c>
      <c r="E58" s="1">
        <v>2023</v>
      </c>
    </row>
    <row r="59" spans="1:7" x14ac:dyDescent="0.35">
      <c r="A59" t="s">
        <v>682</v>
      </c>
      <c r="B59" t="s">
        <v>53</v>
      </c>
      <c r="D59" s="1">
        <v>3805</v>
      </c>
      <c r="E59" s="1">
        <v>2019</v>
      </c>
    </row>
    <row r="60" spans="1:7" x14ac:dyDescent="0.35">
      <c r="A60" t="s">
        <v>683</v>
      </c>
      <c r="B60" t="s">
        <v>51</v>
      </c>
      <c r="D60" s="1">
        <v>3026</v>
      </c>
      <c r="E60" s="1" t="s">
        <v>618</v>
      </c>
      <c r="F60" t="s">
        <v>24</v>
      </c>
      <c r="G60" t="s">
        <v>24</v>
      </c>
    </row>
    <row r="61" spans="1:7" x14ac:dyDescent="0.35">
      <c r="A61" t="s">
        <v>684</v>
      </c>
      <c r="B61" t="s">
        <v>64</v>
      </c>
    </row>
    <row r="62" spans="1:7" x14ac:dyDescent="0.35">
      <c r="A62" t="s">
        <v>685</v>
      </c>
      <c r="B62" t="s">
        <v>686</v>
      </c>
    </row>
    <row r="63" spans="1:7" x14ac:dyDescent="0.35">
      <c r="A63" t="s">
        <v>687</v>
      </c>
      <c r="B63" t="s">
        <v>85</v>
      </c>
      <c r="D63" s="1">
        <v>4632</v>
      </c>
      <c r="E63" s="1" t="s">
        <v>618</v>
      </c>
      <c r="F63" t="s">
        <v>24</v>
      </c>
      <c r="G63" t="s">
        <v>24</v>
      </c>
    </row>
    <row r="64" spans="1:7" x14ac:dyDescent="0.35">
      <c r="A64" t="s">
        <v>688</v>
      </c>
      <c r="B64" t="s">
        <v>71</v>
      </c>
      <c r="D64" s="1">
        <v>5029</v>
      </c>
      <c r="E64" s="1" t="s">
        <v>618</v>
      </c>
      <c r="F64" t="s">
        <v>24</v>
      </c>
      <c r="G64" t="s">
        <v>24</v>
      </c>
    </row>
    <row r="65" spans="1:7" x14ac:dyDescent="0.35">
      <c r="A65" t="s">
        <v>689</v>
      </c>
      <c r="B65" t="s">
        <v>105</v>
      </c>
      <c r="D65" s="1">
        <v>3039</v>
      </c>
      <c r="E65" s="1" t="s">
        <v>618</v>
      </c>
      <c r="F65" t="s">
        <v>24</v>
      </c>
      <c r="G65" t="s">
        <v>24</v>
      </c>
    </row>
    <row r="66" spans="1:7" x14ac:dyDescent="0.35">
      <c r="A66" t="s">
        <v>690</v>
      </c>
      <c r="B66" t="s">
        <v>85</v>
      </c>
      <c r="D66" s="1">
        <v>3823</v>
      </c>
      <c r="E66" s="1" t="s">
        <v>618</v>
      </c>
      <c r="F66" t="s">
        <v>24</v>
      </c>
      <c r="G66" t="s">
        <v>24</v>
      </c>
    </row>
    <row r="67" spans="1:7" x14ac:dyDescent="0.35">
      <c r="A67" t="s">
        <v>1776</v>
      </c>
      <c r="B67" t="s">
        <v>85</v>
      </c>
      <c r="D67">
        <v>3338</v>
      </c>
      <c r="E67" s="1">
        <v>2023</v>
      </c>
    </row>
    <row r="68" spans="1:7" x14ac:dyDescent="0.35">
      <c r="A68" t="s">
        <v>691</v>
      </c>
      <c r="B68" t="s">
        <v>78</v>
      </c>
      <c r="D68" s="1">
        <v>3432</v>
      </c>
      <c r="E68" s="1" t="s">
        <v>618</v>
      </c>
      <c r="F68" t="s">
        <v>24</v>
      </c>
      <c r="G68" t="s">
        <v>24</v>
      </c>
    </row>
    <row r="69" spans="1:7" x14ac:dyDescent="0.35">
      <c r="A69" t="s">
        <v>692</v>
      </c>
      <c r="B69" t="s">
        <v>80</v>
      </c>
      <c r="D69" s="1">
        <v>3434</v>
      </c>
      <c r="E69" s="1" t="s">
        <v>618</v>
      </c>
      <c r="F69" t="s">
        <v>24</v>
      </c>
      <c r="G69" t="s">
        <v>24</v>
      </c>
    </row>
    <row r="70" spans="1:7" x14ac:dyDescent="0.35">
      <c r="A70" t="s">
        <v>693</v>
      </c>
      <c r="B70" t="s">
        <v>96</v>
      </c>
      <c r="D70" s="1">
        <v>3047</v>
      </c>
      <c r="E70" s="1" t="s">
        <v>618</v>
      </c>
      <c r="F70" t="s">
        <v>24</v>
      </c>
      <c r="G70" t="s">
        <v>24</v>
      </c>
    </row>
    <row r="71" spans="1:7" x14ac:dyDescent="0.35">
      <c r="A71" t="s">
        <v>694</v>
      </c>
      <c r="B71" t="s">
        <v>109</v>
      </c>
      <c r="D71" s="1">
        <v>4612</v>
      </c>
      <c r="E71" s="1" t="s">
        <v>618</v>
      </c>
      <c r="F71" t="s">
        <v>24</v>
      </c>
      <c r="G71" t="s">
        <v>24</v>
      </c>
    </row>
    <row r="72" spans="1:7" x14ac:dyDescent="0.35">
      <c r="A72" t="s">
        <v>695</v>
      </c>
      <c r="B72" t="s">
        <v>111</v>
      </c>
      <c r="D72" s="1">
        <v>5041</v>
      </c>
      <c r="E72" s="1" t="s">
        <v>618</v>
      </c>
      <c r="F72" t="s">
        <v>24</v>
      </c>
      <c r="G72" t="s">
        <v>24</v>
      </c>
    </row>
    <row r="73" spans="1:7" x14ac:dyDescent="0.35">
      <c r="A73" t="s">
        <v>696</v>
      </c>
      <c r="B73" t="s">
        <v>91</v>
      </c>
      <c r="D73" s="1">
        <v>3413</v>
      </c>
      <c r="E73" s="1" t="s">
        <v>618</v>
      </c>
      <c r="F73" t="s">
        <v>24</v>
      </c>
      <c r="G73" t="s">
        <v>24</v>
      </c>
    </row>
    <row r="74" spans="1:7" x14ac:dyDescent="0.35">
      <c r="A74" t="s">
        <v>697</v>
      </c>
      <c r="B74" t="s">
        <v>80</v>
      </c>
      <c r="D74" s="1">
        <v>3435</v>
      </c>
      <c r="E74" s="1" t="s">
        <v>618</v>
      </c>
      <c r="F74" t="s">
        <v>24</v>
      </c>
      <c r="G74" t="s">
        <v>24</v>
      </c>
    </row>
    <row r="75" spans="1:7" x14ac:dyDescent="0.35">
      <c r="A75" t="s">
        <v>698</v>
      </c>
      <c r="B75" t="s">
        <v>81</v>
      </c>
      <c r="C75" t="s">
        <v>539</v>
      </c>
      <c r="D75" s="1">
        <v>1151</v>
      </c>
      <c r="E75" s="1" t="s">
        <v>618</v>
      </c>
      <c r="F75" t="s">
        <v>24</v>
      </c>
      <c r="G75" t="s">
        <v>24</v>
      </c>
    </row>
    <row r="76" spans="1:7" x14ac:dyDescent="0.35">
      <c r="A76" t="s">
        <v>699</v>
      </c>
      <c r="B76" t="s">
        <v>85</v>
      </c>
      <c r="D76" s="1">
        <v>3454</v>
      </c>
      <c r="E76" s="1" t="s">
        <v>618</v>
      </c>
      <c r="F76" t="s">
        <v>24</v>
      </c>
      <c r="G76" t="s">
        <v>24</v>
      </c>
    </row>
    <row r="77" spans="1:7" x14ac:dyDescent="0.35">
      <c r="A77" t="s">
        <v>1750</v>
      </c>
      <c r="B77" t="s">
        <v>1870</v>
      </c>
      <c r="D77">
        <v>4221</v>
      </c>
      <c r="E77" s="1">
        <v>2023</v>
      </c>
    </row>
    <row r="78" spans="1:7" x14ac:dyDescent="0.35">
      <c r="A78" t="s">
        <v>700</v>
      </c>
      <c r="B78" t="s">
        <v>86</v>
      </c>
      <c r="D78" s="1">
        <v>3825</v>
      </c>
      <c r="E78" s="1" t="s">
        <v>618</v>
      </c>
      <c r="F78" t="s">
        <v>24</v>
      </c>
      <c r="G78" t="s">
        <v>24</v>
      </c>
    </row>
    <row r="79" spans="1:7" x14ac:dyDescent="0.35">
      <c r="A79" t="s">
        <v>701</v>
      </c>
      <c r="B79" t="s">
        <v>103</v>
      </c>
      <c r="D79" s="1">
        <v>3452</v>
      </c>
      <c r="E79" s="1" t="s">
        <v>618</v>
      </c>
      <c r="F79" t="s">
        <v>24</v>
      </c>
      <c r="G79" t="s">
        <v>24</v>
      </c>
    </row>
    <row r="80" spans="1:7" x14ac:dyDescent="0.35">
      <c r="A80" t="s">
        <v>702</v>
      </c>
      <c r="B80" t="s">
        <v>117</v>
      </c>
      <c r="D80" s="1">
        <v>3803</v>
      </c>
      <c r="E80" s="1">
        <v>2007</v>
      </c>
      <c r="F80" t="s">
        <v>24</v>
      </c>
    </row>
    <row r="81" spans="1:7" x14ac:dyDescent="0.35">
      <c r="A81" t="s">
        <v>703</v>
      </c>
      <c r="B81" t="s">
        <v>107</v>
      </c>
      <c r="D81" s="1">
        <v>5027</v>
      </c>
      <c r="E81" s="1">
        <v>2011</v>
      </c>
      <c r="F81" t="s">
        <v>24</v>
      </c>
    </row>
    <row r="82" spans="1:7" x14ac:dyDescent="0.35">
      <c r="A82" t="s">
        <v>704</v>
      </c>
      <c r="B82" t="s">
        <v>90</v>
      </c>
      <c r="D82" s="1">
        <v>3448</v>
      </c>
      <c r="E82" s="1" t="s">
        <v>618</v>
      </c>
      <c r="F82" t="s">
        <v>24</v>
      </c>
      <c r="G82" t="s">
        <v>24</v>
      </c>
    </row>
    <row r="83" spans="1:7" x14ac:dyDescent="0.35">
      <c r="A83" t="s">
        <v>705</v>
      </c>
      <c r="B83" t="s">
        <v>67</v>
      </c>
      <c r="D83" s="1">
        <v>1828</v>
      </c>
      <c r="E83" s="1">
        <v>2019</v>
      </c>
    </row>
    <row r="84" spans="1:7" x14ac:dyDescent="0.35">
      <c r="A84" t="s">
        <v>1720</v>
      </c>
      <c r="B84" t="s">
        <v>1846</v>
      </c>
      <c r="D84">
        <v>5020</v>
      </c>
      <c r="E84" s="1">
        <v>2023</v>
      </c>
    </row>
    <row r="85" spans="1:7" x14ac:dyDescent="0.35">
      <c r="A85" t="s">
        <v>706</v>
      </c>
      <c r="B85" t="s">
        <v>375</v>
      </c>
      <c r="D85" s="1">
        <v>3811</v>
      </c>
      <c r="E85" s="1" t="s">
        <v>618</v>
      </c>
      <c r="F85" t="s">
        <v>707</v>
      </c>
      <c r="G85" t="s">
        <v>24</v>
      </c>
    </row>
    <row r="86" spans="1:7" x14ac:dyDescent="0.35">
      <c r="A86" t="s">
        <v>708</v>
      </c>
      <c r="B86" t="s">
        <v>68</v>
      </c>
      <c r="D86" s="1">
        <v>1506</v>
      </c>
      <c r="E86" s="1">
        <v>2015</v>
      </c>
      <c r="F86" t="s">
        <v>24</v>
      </c>
    </row>
    <row r="87" spans="1:7" x14ac:dyDescent="0.35">
      <c r="A87" t="s">
        <v>1801</v>
      </c>
      <c r="B87" t="s">
        <v>1863</v>
      </c>
      <c r="D87">
        <v>4601</v>
      </c>
      <c r="E87" s="1">
        <v>2023</v>
      </c>
    </row>
    <row r="88" spans="1:7" x14ac:dyDescent="0.35">
      <c r="A88" t="s">
        <v>709</v>
      </c>
      <c r="B88" t="s">
        <v>70</v>
      </c>
      <c r="D88" s="1">
        <v>1813</v>
      </c>
      <c r="E88" s="1">
        <v>2007</v>
      </c>
      <c r="F88" t="s">
        <v>24</v>
      </c>
    </row>
    <row r="89" spans="1:7" x14ac:dyDescent="0.35">
      <c r="A89" t="s">
        <v>710</v>
      </c>
      <c r="B89" t="s">
        <v>77</v>
      </c>
      <c r="D89" s="1">
        <v>3433</v>
      </c>
      <c r="E89" s="1" t="s">
        <v>618</v>
      </c>
      <c r="F89" t="s">
        <v>24</v>
      </c>
      <c r="G89" t="s">
        <v>24</v>
      </c>
    </row>
    <row r="90" spans="1:7" x14ac:dyDescent="0.35">
      <c r="A90" t="s">
        <v>711</v>
      </c>
      <c r="B90" t="s">
        <v>57</v>
      </c>
      <c r="D90" s="1">
        <v>5421</v>
      </c>
      <c r="E90" s="1">
        <v>2011</v>
      </c>
      <c r="F90" t="s">
        <v>664</v>
      </c>
    </row>
    <row r="91" spans="1:7" x14ac:dyDescent="0.35">
      <c r="A91" t="s">
        <v>712</v>
      </c>
      <c r="B91" t="s">
        <v>99</v>
      </c>
      <c r="D91" s="1">
        <v>3423</v>
      </c>
      <c r="E91" s="1" t="s">
        <v>618</v>
      </c>
      <c r="F91" t="s">
        <v>24</v>
      </c>
      <c r="G91" t="s">
        <v>24</v>
      </c>
    </row>
    <row r="92" spans="1:7" x14ac:dyDescent="0.35">
      <c r="A92" t="s">
        <v>713</v>
      </c>
      <c r="B92" t="s">
        <v>79</v>
      </c>
      <c r="D92" s="1">
        <v>4628</v>
      </c>
      <c r="E92" s="1" t="s">
        <v>618</v>
      </c>
      <c r="F92" t="s">
        <v>24</v>
      </c>
      <c r="G92" t="s">
        <v>24</v>
      </c>
    </row>
    <row r="93" spans="1:7" x14ac:dyDescent="0.35">
      <c r="A93" t="s">
        <v>714</v>
      </c>
      <c r="B93" t="s">
        <v>122</v>
      </c>
      <c r="D93" s="1">
        <v>5443</v>
      </c>
      <c r="E93" s="1" t="s">
        <v>618</v>
      </c>
      <c r="F93" t="s">
        <v>24</v>
      </c>
      <c r="G93" t="s">
        <v>24</v>
      </c>
    </row>
    <row r="94" spans="1:7" x14ac:dyDescent="0.35">
      <c r="A94" t="s">
        <v>1722</v>
      </c>
      <c r="B94" t="s">
        <v>1849</v>
      </c>
      <c r="D94">
        <v>3435</v>
      </c>
      <c r="E94" s="1">
        <v>2023</v>
      </c>
    </row>
    <row r="95" spans="1:7" x14ac:dyDescent="0.35">
      <c r="A95" t="s">
        <v>715</v>
      </c>
      <c r="B95" t="s">
        <v>110</v>
      </c>
      <c r="D95" s="1">
        <v>1130</v>
      </c>
      <c r="E95" s="1">
        <v>2015</v>
      </c>
      <c r="F95" t="s">
        <v>24</v>
      </c>
    </row>
    <row r="96" spans="1:7" x14ac:dyDescent="0.35">
      <c r="A96" t="s">
        <v>716</v>
      </c>
      <c r="B96" t="s">
        <v>52</v>
      </c>
      <c r="D96" s="1">
        <v>5416</v>
      </c>
      <c r="E96" s="1" t="s">
        <v>618</v>
      </c>
      <c r="F96" t="s">
        <v>24</v>
      </c>
      <c r="G96" t="s">
        <v>24</v>
      </c>
    </row>
    <row r="97" spans="1:7" x14ac:dyDescent="0.35">
      <c r="A97" t="s">
        <v>717</v>
      </c>
      <c r="B97" t="s">
        <v>112</v>
      </c>
      <c r="D97" s="1">
        <v>4228</v>
      </c>
      <c r="E97" s="1">
        <v>2011</v>
      </c>
      <c r="F97" t="s">
        <v>24</v>
      </c>
    </row>
    <row r="98" spans="1:7" x14ac:dyDescent="0.35">
      <c r="A98" t="s">
        <v>718</v>
      </c>
      <c r="B98" t="s">
        <v>112</v>
      </c>
      <c r="D98" s="1">
        <v>1839</v>
      </c>
      <c r="E98" s="1">
        <v>2011</v>
      </c>
      <c r="F98" t="s">
        <v>24</v>
      </c>
      <c r="G98" t="s">
        <v>24</v>
      </c>
    </row>
    <row r="99" spans="1:7" x14ac:dyDescent="0.35">
      <c r="A99" t="s">
        <v>719</v>
      </c>
      <c r="B99" t="s">
        <v>92</v>
      </c>
      <c r="D99" s="1">
        <v>4628</v>
      </c>
      <c r="E99" s="1" t="s">
        <v>618</v>
      </c>
      <c r="F99" t="s">
        <v>24</v>
      </c>
      <c r="G99" t="s">
        <v>24</v>
      </c>
    </row>
    <row r="100" spans="1:7" x14ac:dyDescent="0.35">
      <c r="A100" t="s">
        <v>720</v>
      </c>
      <c r="B100" t="s">
        <v>101</v>
      </c>
      <c r="D100" s="1">
        <v>3419</v>
      </c>
      <c r="E100" s="1">
        <v>2015</v>
      </c>
      <c r="F100" t="s">
        <v>24</v>
      </c>
    </row>
    <row r="101" spans="1:7" x14ac:dyDescent="0.35">
      <c r="A101" t="s">
        <v>721</v>
      </c>
      <c r="B101" t="s">
        <v>55</v>
      </c>
      <c r="D101" s="1">
        <v>4627</v>
      </c>
      <c r="E101" s="1" t="s">
        <v>618</v>
      </c>
      <c r="F101" t="s">
        <v>24</v>
      </c>
      <c r="G101" t="s">
        <v>24</v>
      </c>
    </row>
    <row r="102" spans="1:7" x14ac:dyDescent="0.35">
      <c r="A102" t="s">
        <v>722</v>
      </c>
      <c r="B102" t="s">
        <v>100</v>
      </c>
      <c r="D102" s="1">
        <v>3419</v>
      </c>
      <c r="E102" s="1">
        <v>2019</v>
      </c>
    </row>
    <row r="103" spans="1:7" x14ac:dyDescent="0.35">
      <c r="A103" t="s">
        <v>723</v>
      </c>
      <c r="B103" t="s">
        <v>94</v>
      </c>
      <c r="D103" s="1">
        <v>3428</v>
      </c>
      <c r="E103" s="1" t="s">
        <v>618</v>
      </c>
      <c r="F103" t="s">
        <v>24</v>
      </c>
      <c r="G103" t="s">
        <v>24</v>
      </c>
    </row>
    <row r="104" spans="1:7" x14ac:dyDescent="0.35">
      <c r="A104" t="s">
        <v>724</v>
      </c>
      <c r="B104" t="s">
        <v>113</v>
      </c>
      <c r="D104" s="1">
        <v>4220</v>
      </c>
      <c r="E104" s="1" t="s">
        <v>618</v>
      </c>
      <c r="F104" t="s">
        <v>24</v>
      </c>
      <c r="G104" t="s">
        <v>24</v>
      </c>
    </row>
    <row r="105" spans="1:7" x14ac:dyDescent="0.35">
      <c r="A105" t="s">
        <v>725</v>
      </c>
      <c r="B105" t="s">
        <v>115</v>
      </c>
      <c r="D105" s="1">
        <v>4222</v>
      </c>
      <c r="E105" s="1" t="s">
        <v>618</v>
      </c>
      <c r="F105" t="s">
        <v>24</v>
      </c>
      <c r="G105" t="s">
        <v>24</v>
      </c>
    </row>
    <row r="106" spans="1:7" x14ac:dyDescent="0.35">
      <c r="A106" t="s">
        <v>726</v>
      </c>
      <c r="B106" t="s">
        <v>89</v>
      </c>
      <c r="D106" s="1">
        <v>4631</v>
      </c>
      <c r="E106" s="1">
        <v>2015</v>
      </c>
      <c r="F106" t="s">
        <v>727</v>
      </c>
    </row>
    <row r="107" spans="1:7" x14ac:dyDescent="0.35">
      <c r="A107" t="s">
        <v>728</v>
      </c>
      <c r="B107" t="s">
        <v>78</v>
      </c>
      <c r="D107" s="1">
        <v>3441</v>
      </c>
      <c r="E107" s="1" t="s">
        <v>618</v>
      </c>
      <c r="F107" t="s">
        <v>24</v>
      </c>
      <c r="G107" t="s">
        <v>24</v>
      </c>
    </row>
    <row r="108" spans="1:7" x14ac:dyDescent="0.35">
      <c r="A108" t="s">
        <v>729</v>
      </c>
      <c r="B108" t="s">
        <v>108</v>
      </c>
      <c r="D108" s="1">
        <v>4622</v>
      </c>
      <c r="E108" s="1">
        <v>2011</v>
      </c>
      <c r="F108" t="s">
        <v>24</v>
      </c>
    </row>
    <row r="109" spans="1:7" x14ac:dyDescent="0.35">
      <c r="A109" t="s">
        <v>730</v>
      </c>
      <c r="B109" t="s">
        <v>104</v>
      </c>
      <c r="D109" s="1">
        <v>4640</v>
      </c>
      <c r="E109" s="1">
        <v>2015</v>
      </c>
      <c r="F109" t="s">
        <v>731</v>
      </c>
    </row>
    <row r="110" spans="1:7" x14ac:dyDescent="0.35">
      <c r="A110" t="s">
        <v>1762</v>
      </c>
      <c r="B110" t="s">
        <v>90</v>
      </c>
      <c r="D110">
        <v>3448</v>
      </c>
      <c r="E110" s="1">
        <v>2023</v>
      </c>
    </row>
    <row r="111" spans="1:7" x14ac:dyDescent="0.35">
      <c r="A111" t="s">
        <v>732</v>
      </c>
      <c r="B111" t="s">
        <v>85</v>
      </c>
      <c r="D111" s="1">
        <v>3019</v>
      </c>
      <c r="E111" s="1" t="s">
        <v>618</v>
      </c>
      <c r="F111" t="s">
        <v>24</v>
      </c>
    </row>
    <row r="112" spans="1:7" x14ac:dyDescent="0.35">
      <c r="A112" t="s">
        <v>733</v>
      </c>
      <c r="B112" t="s">
        <v>85</v>
      </c>
      <c r="D112" s="1">
        <v>3045</v>
      </c>
      <c r="E112" s="1">
        <v>2019</v>
      </c>
    </row>
    <row r="113" spans="1:7" x14ac:dyDescent="0.35">
      <c r="A113" t="s">
        <v>734</v>
      </c>
      <c r="B113" t="s">
        <v>106</v>
      </c>
      <c r="D113" s="1">
        <v>5046</v>
      </c>
      <c r="E113" s="1" t="s">
        <v>618</v>
      </c>
      <c r="F113" t="s">
        <v>24</v>
      </c>
      <c r="G113" t="s">
        <v>24</v>
      </c>
    </row>
    <row r="114" spans="1:7" x14ac:dyDescent="0.35">
      <c r="A114" t="s">
        <v>1781</v>
      </c>
      <c r="B114" t="s">
        <v>1894</v>
      </c>
      <c r="D114">
        <v>1144</v>
      </c>
      <c r="E114" s="1">
        <v>2023</v>
      </c>
    </row>
    <row r="115" spans="1:7" x14ac:dyDescent="0.35">
      <c r="A115" t="s">
        <v>735</v>
      </c>
      <c r="B115" t="s">
        <v>78</v>
      </c>
      <c r="D115" s="1">
        <v>4623</v>
      </c>
      <c r="E115" s="1" t="s">
        <v>618</v>
      </c>
      <c r="F115" t="s">
        <v>24</v>
      </c>
      <c r="G115" t="s">
        <v>24</v>
      </c>
    </row>
    <row r="116" spans="1:7" x14ac:dyDescent="0.35">
      <c r="A116" t="s">
        <v>736</v>
      </c>
      <c r="B116" t="s">
        <v>87</v>
      </c>
      <c r="D116" s="1">
        <v>4620</v>
      </c>
      <c r="E116" s="1">
        <v>2007</v>
      </c>
      <c r="F116" t="s">
        <v>24</v>
      </c>
    </row>
    <row r="117" spans="1:7" x14ac:dyDescent="0.35">
      <c r="A117" t="s">
        <v>737</v>
      </c>
      <c r="B117" t="s">
        <v>85</v>
      </c>
      <c r="D117" s="1">
        <v>3419</v>
      </c>
      <c r="E117" s="1" t="s">
        <v>618</v>
      </c>
      <c r="F117" t="s">
        <v>24</v>
      </c>
    </row>
    <row r="118" spans="1:7" x14ac:dyDescent="0.35">
      <c r="A118" t="s">
        <v>1810</v>
      </c>
      <c r="B118" t="s">
        <v>115</v>
      </c>
      <c r="D118">
        <v>4222</v>
      </c>
      <c r="E118" s="1">
        <v>2023</v>
      </c>
    </row>
    <row r="119" spans="1:7" x14ac:dyDescent="0.35">
      <c r="A119" t="s">
        <v>738</v>
      </c>
      <c r="B119" t="s">
        <v>116</v>
      </c>
      <c r="D119" s="1">
        <v>3806</v>
      </c>
      <c r="E119" s="1">
        <v>2007</v>
      </c>
      <c r="F119" t="s">
        <v>24</v>
      </c>
    </row>
    <row r="120" spans="1:7" x14ac:dyDescent="0.35">
      <c r="A120" t="s">
        <v>1732</v>
      </c>
      <c r="B120" t="s">
        <v>1856</v>
      </c>
      <c r="D120">
        <v>5501</v>
      </c>
      <c r="E120" s="1">
        <v>2023</v>
      </c>
    </row>
    <row r="121" spans="1:7" x14ac:dyDescent="0.35">
      <c r="A121" t="s">
        <v>739</v>
      </c>
      <c r="B121" t="s">
        <v>75</v>
      </c>
      <c r="D121" s="1">
        <v>5401</v>
      </c>
      <c r="E121" s="1">
        <v>2015</v>
      </c>
      <c r="F121" t="s">
        <v>24</v>
      </c>
    </row>
    <row r="122" spans="1:7" x14ac:dyDescent="0.35">
      <c r="A122" t="s">
        <v>740</v>
      </c>
      <c r="B122" t="s">
        <v>118</v>
      </c>
      <c r="D122" s="1">
        <v>4601</v>
      </c>
      <c r="E122" s="1">
        <v>2011</v>
      </c>
      <c r="F122" t="s">
        <v>24</v>
      </c>
    </row>
    <row r="123" spans="1:7" x14ac:dyDescent="0.35">
      <c r="A123" t="s">
        <v>1778</v>
      </c>
      <c r="B123" t="s">
        <v>1891</v>
      </c>
      <c r="D123">
        <v>5618</v>
      </c>
      <c r="E123" s="1">
        <v>2023</v>
      </c>
    </row>
    <row r="124" spans="1:7" x14ac:dyDescent="0.35">
      <c r="A124" t="s">
        <v>741</v>
      </c>
      <c r="B124" t="s">
        <v>119</v>
      </c>
      <c r="D124" s="1">
        <v>1103</v>
      </c>
      <c r="E124" s="1">
        <v>2007</v>
      </c>
      <c r="F124" t="s">
        <v>24</v>
      </c>
    </row>
    <row r="125" spans="1:7" x14ac:dyDescent="0.35">
      <c r="A125" t="s">
        <v>742</v>
      </c>
      <c r="B125" t="s">
        <v>119</v>
      </c>
      <c r="D125" s="1">
        <v>3004</v>
      </c>
      <c r="E125" s="1">
        <v>2007</v>
      </c>
      <c r="F125" t="s">
        <v>24</v>
      </c>
      <c r="G125" t="s">
        <v>24</v>
      </c>
    </row>
    <row r="126" spans="1:7" x14ac:dyDescent="0.35">
      <c r="A126" t="s">
        <v>743</v>
      </c>
      <c r="B126" t="s">
        <v>76</v>
      </c>
      <c r="D126" s="1">
        <v>3806</v>
      </c>
      <c r="E126" s="1">
        <v>2011</v>
      </c>
      <c r="F126" t="s">
        <v>24</v>
      </c>
    </row>
    <row r="127" spans="1:7" x14ac:dyDescent="0.35">
      <c r="A127" t="s">
        <v>744</v>
      </c>
      <c r="B127" t="s">
        <v>74</v>
      </c>
      <c r="D127" s="1">
        <v>1820</v>
      </c>
      <c r="E127" s="1">
        <v>2019</v>
      </c>
    </row>
    <row r="128" spans="1:7" x14ac:dyDescent="0.35">
      <c r="A128" t="s">
        <v>745</v>
      </c>
      <c r="B128" t="s">
        <v>120</v>
      </c>
      <c r="D128" s="1">
        <v>3807</v>
      </c>
      <c r="E128" s="1">
        <v>2015</v>
      </c>
      <c r="F128" t="s">
        <v>24</v>
      </c>
    </row>
    <row r="129" spans="1:7" x14ac:dyDescent="0.35">
      <c r="A129" t="s">
        <v>1713</v>
      </c>
      <c r="B129" t="s">
        <v>1841</v>
      </c>
      <c r="D129">
        <v>4601</v>
      </c>
      <c r="E129" s="1">
        <v>2023</v>
      </c>
    </row>
    <row r="130" spans="1:7" x14ac:dyDescent="0.35">
      <c r="A130" t="s">
        <v>746</v>
      </c>
      <c r="B130" t="s">
        <v>456</v>
      </c>
      <c r="D130" s="1">
        <v>5020</v>
      </c>
      <c r="E130" s="1">
        <v>2015</v>
      </c>
      <c r="F130" t="s">
        <v>24</v>
      </c>
    </row>
    <row r="131" spans="1:7" x14ac:dyDescent="0.35">
      <c r="A131" t="s">
        <v>747</v>
      </c>
      <c r="B131" t="s">
        <v>93</v>
      </c>
      <c r="D131" s="1">
        <v>4225</v>
      </c>
      <c r="E131" s="1" t="s">
        <v>618</v>
      </c>
      <c r="F131" t="s">
        <v>748</v>
      </c>
      <c r="G131" t="s">
        <v>24</v>
      </c>
    </row>
    <row r="132" spans="1:7" x14ac:dyDescent="0.35">
      <c r="A132" t="s">
        <v>749</v>
      </c>
      <c r="B132" t="s">
        <v>265</v>
      </c>
      <c r="D132" s="1">
        <v>1867</v>
      </c>
      <c r="E132" s="1">
        <v>2011</v>
      </c>
      <c r="F132" t="s">
        <v>24</v>
      </c>
    </row>
    <row r="133" spans="1:7" x14ac:dyDescent="0.35">
      <c r="A133" t="s">
        <v>750</v>
      </c>
      <c r="B133" t="s">
        <v>121</v>
      </c>
      <c r="D133" s="1">
        <v>5020</v>
      </c>
      <c r="E133" s="1">
        <v>2011</v>
      </c>
      <c r="F133" t="s">
        <v>24</v>
      </c>
    </row>
    <row r="134" spans="1:7" x14ac:dyDescent="0.35">
      <c r="A134" t="s">
        <v>751</v>
      </c>
      <c r="B134" t="s">
        <v>123</v>
      </c>
      <c r="D134" s="1">
        <v>5443</v>
      </c>
      <c r="E134" s="1">
        <v>2011</v>
      </c>
      <c r="F134" t="s">
        <v>24</v>
      </c>
    </row>
    <row r="135" spans="1:7" x14ac:dyDescent="0.35">
      <c r="A135" t="s">
        <v>752</v>
      </c>
      <c r="B135" t="s">
        <v>196</v>
      </c>
      <c r="D135" s="1">
        <v>5425</v>
      </c>
      <c r="E135" s="1" t="s">
        <v>618</v>
      </c>
      <c r="F135" t="s">
        <v>24</v>
      </c>
      <c r="G135" t="s">
        <v>24</v>
      </c>
    </row>
    <row r="136" spans="1:7" x14ac:dyDescent="0.35">
      <c r="A136" t="s">
        <v>753</v>
      </c>
      <c r="B136" t="s">
        <v>132</v>
      </c>
      <c r="D136" s="1">
        <v>301</v>
      </c>
      <c r="E136" s="1">
        <v>2007</v>
      </c>
      <c r="F136" t="s">
        <v>24</v>
      </c>
    </row>
    <row r="137" spans="1:7" x14ac:dyDescent="0.35">
      <c r="A137" t="s">
        <v>754</v>
      </c>
      <c r="B137" t="s">
        <v>141</v>
      </c>
      <c r="D137" s="1">
        <v>3005</v>
      </c>
      <c r="E137" s="1" t="s">
        <v>618</v>
      </c>
      <c r="F137" t="s">
        <v>24</v>
      </c>
      <c r="G137" t="s">
        <v>24</v>
      </c>
    </row>
    <row r="138" spans="1:7" x14ac:dyDescent="0.35">
      <c r="A138" t="s">
        <v>755</v>
      </c>
      <c r="B138" t="s">
        <v>756</v>
      </c>
      <c r="D138" s="1">
        <v>3005</v>
      </c>
      <c r="E138" s="1" t="s">
        <v>618</v>
      </c>
      <c r="F138" t="s">
        <v>24</v>
      </c>
    </row>
    <row r="139" spans="1:7" x14ac:dyDescent="0.35">
      <c r="A139" t="s">
        <v>757</v>
      </c>
      <c r="B139" t="s">
        <v>139</v>
      </c>
      <c r="D139" s="1">
        <v>3002</v>
      </c>
      <c r="E139" s="1" t="s">
        <v>618</v>
      </c>
      <c r="F139" t="s">
        <v>758</v>
      </c>
      <c r="G139" t="s">
        <v>24</v>
      </c>
    </row>
    <row r="140" spans="1:7" x14ac:dyDescent="0.35">
      <c r="A140" t="s">
        <v>759</v>
      </c>
      <c r="B140" t="s">
        <v>139</v>
      </c>
      <c r="D140" s="1">
        <v>3002</v>
      </c>
      <c r="E140" s="1" t="s">
        <v>618</v>
      </c>
      <c r="F140" t="s">
        <v>760</v>
      </c>
      <c r="G140" t="s">
        <v>24</v>
      </c>
    </row>
    <row r="141" spans="1:7" x14ac:dyDescent="0.35">
      <c r="A141" t="s">
        <v>761</v>
      </c>
      <c r="B141" t="s">
        <v>131</v>
      </c>
      <c r="C141" t="s">
        <v>130</v>
      </c>
      <c r="D141" s="1">
        <v>9999</v>
      </c>
      <c r="E141" s="1" t="s">
        <v>618</v>
      </c>
    </row>
    <row r="142" spans="1:7" x14ac:dyDescent="0.35">
      <c r="A142" t="s">
        <v>762</v>
      </c>
      <c r="B142" t="s">
        <v>363</v>
      </c>
      <c r="C142" t="s">
        <v>130</v>
      </c>
      <c r="D142" s="1">
        <v>9999</v>
      </c>
      <c r="E142" s="1">
        <v>2011</v>
      </c>
      <c r="F142" t="s">
        <v>763</v>
      </c>
    </row>
    <row r="143" spans="1:7" x14ac:dyDescent="0.35">
      <c r="A143" t="s">
        <v>764</v>
      </c>
      <c r="B143" t="s">
        <v>126</v>
      </c>
      <c r="D143" s="1">
        <v>4204</v>
      </c>
      <c r="E143" s="1" t="s">
        <v>618</v>
      </c>
      <c r="G143" t="s">
        <v>24</v>
      </c>
    </row>
    <row r="144" spans="1:7" x14ac:dyDescent="0.35">
      <c r="A144" t="s">
        <v>765</v>
      </c>
      <c r="B144" t="s">
        <v>139</v>
      </c>
      <c r="D144" s="1">
        <v>301</v>
      </c>
      <c r="E144" s="1" t="s">
        <v>618</v>
      </c>
      <c r="F144" t="s">
        <v>24</v>
      </c>
      <c r="G144" t="s">
        <v>24</v>
      </c>
    </row>
    <row r="145" spans="1:7" x14ac:dyDescent="0.35">
      <c r="A145" t="s">
        <v>766</v>
      </c>
      <c r="B145" t="s">
        <v>133</v>
      </c>
      <c r="D145" s="1">
        <v>9999</v>
      </c>
      <c r="E145" s="1" t="s">
        <v>618</v>
      </c>
    </row>
    <row r="146" spans="1:7" x14ac:dyDescent="0.35">
      <c r="A146" t="s">
        <v>767</v>
      </c>
      <c r="B146" t="s">
        <v>125</v>
      </c>
      <c r="D146" s="1">
        <v>5437</v>
      </c>
      <c r="E146" s="1">
        <v>2015</v>
      </c>
      <c r="F146" t="s">
        <v>24</v>
      </c>
    </row>
    <row r="147" spans="1:7" x14ac:dyDescent="0.35">
      <c r="A147" t="s">
        <v>1960</v>
      </c>
      <c r="B147" t="s">
        <v>1961</v>
      </c>
      <c r="D147" s="1">
        <v>9999</v>
      </c>
      <c r="E147" s="1">
        <v>2025</v>
      </c>
      <c r="F147" t="s">
        <v>619</v>
      </c>
    </row>
    <row r="148" spans="1:7" x14ac:dyDescent="0.35">
      <c r="A148" t="s">
        <v>768</v>
      </c>
      <c r="B148" t="s">
        <v>140</v>
      </c>
      <c r="D148" s="1">
        <v>3431</v>
      </c>
      <c r="E148" s="1">
        <v>2015</v>
      </c>
      <c r="F148" t="s">
        <v>24</v>
      </c>
    </row>
    <row r="149" spans="1:7" x14ac:dyDescent="0.35">
      <c r="A149" t="s">
        <v>769</v>
      </c>
      <c r="B149" t="s">
        <v>142</v>
      </c>
      <c r="D149" s="1">
        <v>1827</v>
      </c>
      <c r="E149" s="1">
        <v>2007</v>
      </c>
      <c r="F149" t="s">
        <v>24</v>
      </c>
    </row>
    <row r="150" spans="1:7" x14ac:dyDescent="0.35">
      <c r="A150" t="s">
        <v>770</v>
      </c>
      <c r="B150" t="s">
        <v>137</v>
      </c>
      <c r="D150" s="1">
        <v>3003</v>
      </c>
      <c r="E150" s="1">
        <v>2019</v>
      </c>
    </row>
    <row r="151" spans="1:7" x14ac:dyDescent="0.35">
      <c r="A151" t="s">
        <v>771</v>
      </c>
      <c r="B151" t="s">
        <v>128</v>
      </c>
      <c r="D151" s="1">
        <v>5441</v>
      </c>
      <c r="E151" s="1">
        <v>2019</v>
      </c>
    </row>
    <row r="152" spans="1:7" x14ac:dyDescent="0.35">
      <c r="A152" t="s">
        <v>772</v>
      </c>
      <c r="B152" t="s">
        <v>138</v>
      </c>
      <c r="D152" s="1">
        <v>4601</v>
      </c>
      <c r="E152" s="1">
        <v>2007</v>
      </c>
      <c r="F152" t="s">
        <v>24</v>
      </c>
    </row>
    <row r="153" spans="1:7" x14ac:dyDescent="0.35">
      <c r="A153" t="s">
        <v>773</v>
      </c>
      <c r="B153" t="s">
        <v>129</v>
      </c>
      <c r="D153" s="1">
        <v>4622</v>
      </c>
      <c r="E153" s="1">
        <v>2007</v>
      </c>
      <c r="F153" t="s">
        <v>24</v>
      </c>
    </row>
    <row r="154" spans="1:7" x14ac:dyDescent="0.35">
      <c r="A154" t="s">
        <v>774</v>
      </c>
      <c r="B154" t="s">
        <v>144</v>
      </c>
      <c r="D154" s="1">
        <v>3035</v>
      </c>
      <c r="E154" s="1" t="s">
        <v>618</v>
      </c>
      <c r="F154" t="s">
        <v>24</v>
      </c>
      <c r="G154" t="s">
        <v>24</v>
      </c>
    </row>
    <row r="155" spans="1:7" x14ac:dyDescent="0.35">
      <c r="A155" t="s">
        <v>775</v>
      </c>
      <c r="B155" t="s">
        <v>143</v>
      </c>
      <c r="D155" s="1">
        <v>54</v>
      </c>
    </row>
    <row r="156" spans="1:7" x14ac:dyDescent="0.35">
      <c r="A156" t="s">
        <v>1956</v>
      </c>
      <c r="B156" t="s">
        <v>1957</v>
      </c>
      <c r="D156" s="1">
        <v>9999</v>
      </c>
      <c r="E156" s="1">
        <v>2025</v>
      </c>
      <c r="F156" t="s">
        <v>619</v>
      </c>
    </row>
    <row r="157" spans="1:7" x14ac:dyDescent="0.35">
      <c r="A157" t="s">
        <v>776</v>
      </c>
      <c r="B157" t="s">
        <v>145</v>
      </c>
      <c r="D157" s="1">
        <v>1853</v>
      </c>
      <c r="E157" s="1">
        <v>2019</v>
      </c>
    </row>
    <row r="158" spans="1:7" x14ac:dyDescent="0.35">
      <c r="A158" t="s">
        <v>777</v>
      </c>
      <c r="B158" t="s">
        <v>147</v>
      </c>
      <c r="D158" s="1">
        <v>5425</v>
      </c>
      <c r="E158" s="1" t="s">
        <v>618</v>
      </c>
      <c r="F158" t="s">
        <v>24</v>
      </c>
      <c r="G158" t="s">
        <v>24</v>
      </c>
    </row>
    <row r="159" spans="1:7" x14ac:dyDescent="0.35">
      <c r="A159" t="s">
        <v>778</v>
      </c>
      <c r="B159" t="s">
        <v>176</v>
      </c>
      <c r="D159" s="1">
        <v>3802</v>
      </c>
      <c r="E159" s="1">
        <v>2015</v>
      </c>
      <c r="F159" t="s">
        <v>779</v>
      </c>
    </row>
    <row r="160" spans="1:7" x14ac:dyDescent="0.35">
      <c r="A160" t="s">
        <v>780</v>
      </c>
      <c r="B160" t="s">
        <v>203</v>
      </c>
      <c r="D160" s="1">
        <v>3811</v>
      </c>
      <c r="E160" s="1">
        <v>2015</v>
      </c>
      <c r="F160" t="s">
        <v>781</v>
      </c>
    </row>
    <row r="161" spans="1:7" x14ac:dyDescent="0.35">
      <c r="A161" t="s">
        <v>1715</v>
      </c>
      <c r="B161" t="s">
        <v>1843</v>
      </c>
      <c r="D161">
        <v>4631</v>
      </c>
      <c r="E161" s="1">
        <v>2023</v>
      </c>
    </row>
    <row r="162" spans="1:7" x14ac:dyDescent="0.35">
      <c r="A162" t="s">
        <v>782</v>
      </c>
      <c r="B162" t="s">
        <v>124</v>
      </c>
      <c r="D162" s="1">
        <v>92</v>
      </c>
      <c r="F162" t="s">
        <v>642</v>
      </c>
    </row>
    <row r="163" spans="1:7" x14ac:dyDescent="0.35">
      <c r="A163" t="s">
        <v>783</v>
      </c>
      <c r="B163" t="s">
        <v>230</v>
      </c>
      <c r="D163" s="1">
        <v>5058</v>
      </c>
      <c r="E163" s="1" t="s">
        <v>618</v>
      </c>
      <c r="F163" t="s">
        <v>784</v>
      </c>
      <c r="G163" t="s">
        <v>24</v>
      </c>
    </row>
    <row r="164" spans="1:7" x14ac:dyDescent="0.35">
      <c r="A164" t="s">
        <v>785</v>
      </c>
      <c r="B164" t="s">
        <v>150</v>
      </c>
      <c r="D164" s="1">
        <v>5059</v>
      </c>
      <c r="E164" s="1" t="s">
        <v>618</v>
      </c>
      <c r="F164" t="s">
        <v>786</v>
      </c>
      <c r="G164" t="s">
        <v>24</v>
      </c>
    </row>
    <row r="165" spans="1:7" x14ac:dyDescent="0.35">
      <c r="A165" t="s">
        <v>787</v>
      </c>
      <c r="B165" t="s">
        <v>151</v>
      </c>
      <c r="D165" s="1">
        <v>5420</v>
      </c>
      <c r="E165" s="1" t="s">
        <v>618</v>
      </c>
      <c r="F165" t="s">
        <v>24</v>
      </c>
      <c r="G165" t="s">
        <v>24</v>
      </c>
    </row>
    <row r="166" spans="1:7" x14ac:dyDescent="0.35">
      <c r="A166" t="s">
        <v>788</v>
      </c>
      <c r="B166" t="s">
        <v>208</v>
      </c>
      <c r="D166" s="1">
        <v>1859</v>
      </c>
      <c r="E166" s="1" t="s">
        <v>618</v>
      </c>
      <c r="F166" t="s">
        <v>24</v>
      </c>
      <c r="G166" t="s">
        <v>24</v>
      </c>
    </row>
    <row r="167" spans="1:7" x14ac:dyDescent="0.35">
      <c r="A167" t="s">
        <v>789</v>
      </c>
      <c r="B167" t="s">
        <v>209</v>
      </c>
      <c r="D167" s="1">
        <v>4602</v>
      </c>
      <c r="E167" s="1">
        <v>2007</v>
      </c>
      <c r="F167" t="s">
        <v>790</v>
      </c>
    </row>
    <row r="168" spans="1:7" x14ac:dyDescent="0.35">
      <c r="A168" t="s">
        <v>791</v>
      </c>
      <c r="B168" t="s">
        <v>227</v>
      </c>
      <c r="D168" s="1">
        <v>5401</v>
      </c>
      <c r="E168" s="1" t="s">
        <v>618</v>
      </c>
      <c r="F168" t="s">
        <v>24</v>
      </c>
      <c r="G168" t="s">
        <v>24</v>
      </c>
    </row>
    <row r="169" spans="1:7" x14ac:dyDescent="0.35">
      <c r="A169" t="s">
        <v>792</v>
      </c>
      <c r="B169" t="s">
        <v>149</v>
      </c>
      <c r="D169" s="1">
        <v>1856</v>
      </c>
      <c r="E169" s="1" t="s">
        <v>618</v>
      </c>
      <c r="F169" t="s">
        <v>24</v>
      </c>
      <c r="G169" t="s">
        <v>24</v>
      </c>
    </row>
    <row r="170" spans="1:7" x14ac:dyDescent="0.35">
      <c r="A170" t="s">
        <v>793</v>
      </c>
      <c r="B170" t="s">
        <v>204</v>
      </c>
      <c r="D170" s="1">
        <v>9999</v>
      </c>
      <c r="E170" s="1">
        <v>2015</v>
      </c>
      <c r="F170" t="s">
        <v>794</v>
      </c>
    </row>
    <row r="171" spans="1:7" x14ac:dyDescent="0.35">
      <c r="A171" t="s">
        <v>795</v>
      </c>
      <c r="B171" t="s">
        <v>204</v>
      </c>
      <c r="D171" s="1">
        <v>9999</v>
      </c>
      <c r="E171" s="1">
        <v>2015</v>
      </c>
      <c r="F171" t="s">
        <v>794</v>
      </c>
    </row>
    <row r="172" spans="1:7" x14ac:dyDescent="0.35">
      <c r="A172" t="s">
        <v>796</v>
      </c>
      <c r="B172" t="s">
        <v>205</v>
      </c>
      <c r="D172" s="1">
        <v>1577</v>
      </c>
      <c r="E172" s="1">
        <v>2011</v>
      </c>
      <c r="F172" t="s">
        <v>24</v>
      </c>
    </row>
    <row r="173" spans="1:7" x14ac:dyDescent="0.35">
      <c r="A173" t="s">
        <v>1784</v>
      </c>
      <c r="B173" t="s">
        <v>1897</v>
      </c>
      <c r="D173">
        <v>5618</v>
      </c>
      <c r="E173" s="1">
        <v>2023</v>
      </c>
    </row>
    <row r="174" spans="1:7" x14ac:dyDescent="0.35">
      <c r="A174" t="s">
        <v>797</v>
      </c>
      <c r="B174" t="s">
        <v>229</v>
      </c>
      <c r="D174" s="1">
        <v>5026</v>
      </c>
      <c r="E174" s="1">
        <v>2019</v>
      </c>
    </row>
    <row r="175" spans="1:7" x14ac:dyDescent="0.35">
      <c r="A175" t="s">
        <v>798</v>
      </c>
      <c r="B175" t="s">
        <v>188</v>
      </c>
      <c r="D175" s="1">
        <v>5059</v>
      </c>
      <c r="E175" s="1">
        <v>2007</v>
      </c>
      <c r="F175" t="s">
        <v>661</v>
      </c>
    </row>
    <row r="176" spans="1:7" x14ac:dyDescent="0.35">
      <c r="A176" t="s">
        <v>799</v>
      </c>
      <c r="B176" t="s">
        <v>188</v>
      </c>
      <c r="D176" s="1">
        <v>3439</v>
      </c>
      <c r="E176" s="1">
        <v>2019</v>
      </c>
    </row>
    <row r="177" spans="1:7" x14ac:dyDescent="0.35">
      <c r="A177" t="s">
        <v>800</v>
      </c>
      <c r="B177" t="s">
        <v>167</v>
      </c>
      <c r="D177" s="1">
        <v>5411</v>
      </c>
      <c r="E177" s="1">
        <v>2019</v>
      </c>
    </row>
    <row r="178" spans="1:7" x14ac:dyDescent="0.35">
      <c r="A178" t="s">
        <v>801</v>
      </c>
      <c r="B178" t="s">
        <v>187</v>
      </c>
      <c r="D178" s="1">
        <v>3801</v>
      </c>
      <c r="E178" s="1">
        <v>2007</v>
      </c>
      <c r="F178" t="s">
        <v>24</v>
      </c>
    </row>
    <row r="179" spans="1:7" x14ac:dyDescent="0.35">
      <c r="A179" t="s">
        <v>1821</v>
      </c>
      <c r="B179" t="s">
        <v>170</v>
      </c>
      <c r="D179">
        <v>4016</v>
      </c>
      <c r="E179" s="1">
        <v>2023</v>
      </c>
    </row>
    <row r="180" spans="1:7" x14ac:dyDescent="0.35">
      <c r="A180" t="s">
        <v>802</v>
      </c>
      <c r="B180" t="s">
        <v>204</v>
      </c>
      <c r="D180" s="1">
        <v>301</v>
      </c>
      <c r="E180" s="1">
        <v>2015</v>
      </c>
      <c r="F180" t="s">
        <v>24</v>
      </c>
    </row>
    <row r="181" spans="1:7" x14ac:dyDescent="0.35">
      <c r="A181" t="s">
        <v>1790</v>
      </c>
      <c r="B181" t="s">
        <v>1900</v>
      </c>
      <c r="D181">
        <v>3301</v>
      </c>
      <c r="E181" s="1">
        <v>2023</v>
      </c>
    </row>
    <row r="182" spans="1:7" x14ac:dyDescent="0.35">
      <c r="A182" t="s">
        <v>1807</v>
      </c>
      <c r="B182" t="s">
        <v>1911</v>
      </c>
      <c r="D182">
        <v>1866</v>
      </c>
      <c r="E182" s="1">
        <v>2023</v>
      </c>
    </row>
    <row r="183" spans="1:7" x14ac:dyDescent="0.35">
      <c r="A183" t="s">
        <v>1775</v>
      </c>
      <c r="B183" t="s">
        <v>1889</v>
      </c>
      <c r="D183">
        <v>5614</v>
      </c>
      <c r="E183" s="1">
        <v>2023</v>
      </c>
    </row>
    <row r="184" spans="1:7" x14ac:dyDescent="0.35">
      <c r="A184" t="s">
        <v>803</v>
      </c>
      <c r="B184" t="s">
        <v>157</v>
      </c>
      <c r="D184" s="1">
        <v>5421</v>
      </c>
      <c r="E184" s="1" t="s">
        <v>618</v>
      </c>
      <c r="F184" t="s">
        <v>670</v>
      </c>
      <c r="G184" t="s">
        <v>24</v>
      </c>
    </row>
    <row r="185" spans="1:7" x14ac:dyDescent="0.35">
      <c r="A185" t="s">
        <v>804</v>
      </c>
      <c r="B185" t="s">
        <v>207</v>
      </c>
      <c r="D185" s="1">
        <v>5425</v>
      </c>
      <c r="E185" s="1">
        <v>2011</v>
      </c>
      <c r="F185" t="s">
        <v>24</v>
      </c>
    </row>
    <row r="186" spans="1:7" x14ac:dyDescent="0.35">
      <c r="A186" t="s">
        <v>805</v>
      </c>
      <c r="B186" t="s">
        <v>231</v>
      </c>
      <c r="D186" s="1">
        <v>1859</v>
      </c>
      <c r="E186" s="1" t="s">
        <v>618</v>
      </c>
      <c r="F186" t="s">
        <v>24</v>
      </c>
      <c r="G186" t="s">
        <v>24</v>
      </c>
    </row>
    <row r="187" spans="1:7" x14ac:dyDescent="0.35">
      <c r="A187" t="s">
        <v>1756</v>
      </c>
      <c r="B187" t="s">
        <v>1873</v>
      </c>
      <c r="D187">
        <v>3448</v>
      </c>
      <c r="E187" s="1">
        <v>2023</v>
      </c>
    </row>
    <row r="188" spans="1:7" x14ac:dyDescent="0.35">
      <c r="A188" t="s">
        <v>806</v>
      </c>
      <c r="B188" t="s">
        <v>192</v>
      </c>
      <c r="D188" s="1">
        <v>3447</v>
      </c>
      <c r="E188" s="1">
        <v>2011</v>
      </c>
      <c r="F188" t="s">
        <v>24</v>
      </c>
    </row>
    <row r="189" spans="1:7" x14ac:dyDescent="0.35">
      <c r="A189" t="s">
        <v>807</v>
      </c>
      <c r="B189" t="s">
        <v>175</v>
      </c>
      <c r="D189" s="1">
        <v>5422</v>
      </c>
      <c r="E189" s="1" t="s">
        <v>618</v>
      </c>
      <c r="F189" t="s">
        <v>24</v>
      </c>
      <c r="G189" t="s">
        <v>24</v>
      </c>
    </row>
    <row r="190" spans="1:7" x14ac:dyDescent="0.35">
      <c r="A190" t="s">
        <v>808</v>
      </c>
      <c r="B190" t="s">
        <v>197</v>
      </c>
      <c r="D190" s="1">
        <v>3417</v>
      </c>
      <c r="E190" s="1" t="s">
        <v>618</v>
      </c>
      <c r="F190" t="s">
        <v>24</v>
      </c>
      <c r="G190" t="s">
        <v>24</v>
      </c>
    </row>
    <row r="191" spans="1:7" x14ac:dyDescent="0.35">
      <c r="A191" t="s">
        <v>809</v>
      </c>
      <c r="B191" t="s">
        <v>165</v>
      </c>
      <c r="D191" s="1">
        <v>5049</v>
      </c>
      <c r="E191" s="1">
        <v>2007</v>
      </c>
      <c r="F191" t="s">
        <v>24</v>
      </c>
    </row>
    <row r="192" spans="1:7" x14ac:dyDescent="0.35">
      <c r="A192" t="s">
        <v>1782</v>
      </c>
      <c r="B192" t="s">
        <v>1895</v>
      </c>
      <c r="D192">
        <v>3334</v>
      </c>
      <c r="E192" s="1">
        <v>2023</v>
      </c>
    </row>
    <row r="193" spans="1:7" x14ac:dyDescent="0.35">
      <c r="A193" t="s">
        <v>810</v>
      </c>
      <c r="B193" t="s">
        <v>147</v>
      </c>
      <c r="D193" s="1">
        <v>1841</v>
      </c>
      <c r="E193" s="1" t="s">
        <v>618</v>
      </c>
      <c r="F193" t="s">
        <v>24</v>
      </c>
      <c r="G193" t="s">
        <v>24</v>
      </c>
    </row>
    <row r="194" spans="1:7" x14ac:dyDescent="0.35">
      <c r="A194" t="s">
        <v>1772</v>
      </c>
      <c r="B194" t="s">
        <v>1886</v>
      </c>
      <c r="D194">
        <v>5626</v>
      </c>
      <c r="E194" s="1">
        <v>2023</v>
      </c>
    </row>
    <row r="195" spans="1:7" x14ac:dyDescent="0.35">
      <c r="A195" t="s">
        <v>1783</v>
      </c>
      <c r="B195" t="s">
        <v>1896</v>
      </c>
      <c r="D195">
        <v>5616</v>
      </c>
      <c r="E195" s="1">
        <v>2023</v>
      </c>
    </row>
    <row r="196" spans="1:7" x14ac:dyDescent="0.35">
      <c r="A196" t="s">
        <v>1825</v>
      </c>
      <c r="B196" t="s">
        <v>1920</v>
      </c>
      <c r="D196">
        <v>1560</v>
      </c>
      <c r="E196" s="1">
        <v>2023</v>
      </c>
    </row>
    <row r="197" spans="1:7" x14ac:dyDescent="0.35">
      <c r="A197" t="s">
        <v>811</v>
      </c>
      <c r="B197" t="s">
        <v>153</v>
      </c>
      <c r="D197" s="1">
        <v>5026</v>
      </c>
      <c r="E197" s="1">
        <v>2011</v>
      </c>
      <c r="F197" t="s">
        <v>24</v>
      </c>
    </row>
    <row r="198" spans="1:7" x14ac:dyDescent="0.35">
      <c r="A198" t="s">
        <v>812</v>
      </c>
      <c r="B198" t="s">
        <v>190</v>
      </c>
      <c r="D198" s="1">
        <v>5442</v>
      </c>
      <c r="E198" s="1">
        <v>2015</v>
      </c>
      <c r="F198" t="s">
        <v>24</v>
      </c>
    </row>
    <row r="199" spans="1:7" x14ac:dyDescent="0.35">
      <c r="A199" t="s">
        <v>813</v>
      </c>
      <c r="B199" t="s">
        <v>169</v>
      </c>
      <c r="D199" s="1">
        <v>5053</v>
      </c>
      <c r="E199" s="1" t="s">
        <v>618</v>
      </c>
      <c r="F199" t="s">
        <v>814</v>
      </c>
      <c r="G199" t="s">
        <v>24</v>
      </c>
    </row>
    <row r="200" spans="1:7" x14ac:dyDescent="0.35">
      <c r="A200" t="s">
        <v>815</v>
      </c>
      <c r="B200" t="s">
        <v>206</v>
      </c>
      <c r="D200" s="1">
        <v>4615</v>
      </c>
      <c r="E200" s="1">
        <v>2011</v>
      </c>
      <c r="F200" t="s">
        <v>24</v>
      </c>
    </row>
    <row r="201" spans="1:7" x14ac:dyDescent="0.35">
      <c r="A201" t="s">
        <v>1763</v>
      </c>
      <c r="B201" t="s">
        <v>1879</v>
      </c>
      <c r="D201">
        <v>4626</v>
      </c>
      <c r="E201" s="1">
        <v>2023</v>
      </c>
    </row>
    <row r="202" spans="1:7" x14ac:dyDescent="0.35">
      <c r="A202" t="s">
        <v>816</v>
      </c>
      <c r="B202" t="s">
        <v>174</v>
      </c>
      <c r="D202" s="1">
        <v>5059</v>
      </c>
      <c r="E202" s="1" t="s">
        <v>618</v>
      </c>
      <c r="F202" t="s">
        <v>661</v>
      </c>
      <c r="G202" t="s">
        <v>24</v>
      </c>
    </row>
    <row r="203" spans="1:7" x14ac:dyDescent="0.35">
      <c r="A203" t="s">
        <v>817</v>
      </c>
      <c r="B203" t="s">
        <v>159</v>
      </c>
      <c r="D203" s="1">
        <v>1144</v>
      </c>
      <c r="E203" s="1">
        <v>2019</v>
      </c>
    </row>
    <row r="204" spans="1:7" x14ac:dyDescent="0.35">
      <c r="A204" t="s">
        <v>818</v>
      </c>
      <c r="B204" t="s">
        <v>148</v>
      </c>
      <c r="D204" s="1">
        <v>5441</v>
      </c>
      <c r="E204" s="1">
        <v>2011</v>
      </c>
      <c r="F204" t="s">
        <v>24</v>
      </c>
    </row>
    <row r="205" spans="1:7" x14ac:dyDescent="0.35">
      <c r="A205" t="s">
        <v>819</v>
      </c>
      <c r="B205" t="s">
        <v>124</v>
      </c>
      <c r="D205" s="1">
        <v>92</v>
      </c>
      <c r="F205" t="s">
        <v>820</v>
      </c>
    </row>
    <row r="206" spans="1:7" x14ac:dyDescent="0.35">
      <c r="A206" t="s">
        <v>821</v>
      </c>
      <c r="B206" t="s">
        <v>154</v>
      </c>
      <c r="D206" s="1">
        <v>5423</v>
      </c>
      <c r="E206" s="1">
        <v>2011</v>
      </c>
      <c r="F206" t="s">
        <v>24</v>
      </c>
    </row>
    <row r="207" spans="1:7" x14ac:dyDescent="0.35">
      <c r="A207" t="s">
        <v>1786</v>
      </c>
      <c r="B207" t="s">
        <v>1898</v>
      </c>
      <c r="D207">
        <v>1515</v>
      </c>
      <c r="E207" s="1">
        <v>2023</v>
      </c>
    </row>
    <row r="208" spans="1:7" x14ac:dyDescent="0.35">
      <c r="A208" t="s">
        <v>822</v>
      </c>
      <c r="B208" t="s">
        <v>199</v>
      </c>
      <c r="D208" s="1">
        <v>5418</v>
      </c>
      <c r="E208" s="1" t="s">
        <v>618</v>
      </c>
      <c r="F208" t="s">
        <v>24</v>
      </c>
      <c r="G208" t="s">
        <v>24</v>
      </c>
    </row>
    <row r="209" spans="1:7" x14ac:dyDescent="0.35">
      <c r="A209" t="s">
        <v>823</v>
      </c>
      <c r="B209" t="s">
        <v>166</v>
      </c>
      <c r="D209" s="1">
        <v>5026</v>
      </c>
      <c r="E209" s="1">
        <v>2015</v>
      </c>
      <c r="F209" t="s">
        <v>24</v>
      </c>
    </row>
    <row r="210" spans="1:7" x14ac:dyDescent="0.35">
      <c r="A210" t="s">
        <v>824</v>
      </c>
      <c r="B210" t="s">
        <v>217</v>
      </c>
      <c r="D210" s="1">
        <v>1515</v>
      </c>
      <c r="E210" s="1">
        <v>2011</v>
      </c>
      <c r="F210" t="s">
        <v>24</v>
      </c>
    </row>
    <row r="211" spans="1:7" x14ac:dyDescent="0.35">
      <c r="A211" t="s">
        <v>825</v>
      </c>
      <c r="B211" t="s">
        <v>161</v>
      </c>
      <c r="D211" s="1">
        <v>5025</v>
      </c>
      <c r="E211" s="1" t="s">
        <v>618</v>
      </c>
      <c r="F211" t="s">
        <v>24</v>
      </c>
      <c r="G211" t="s">
        <v>24</v>
      </c>
    </row>
    <row r="212" spans="1:7" x14ac:dyDescent="0.35">
      <c r="A212" t="s">
        <v>826</v>
      </c>
      <c r="B212" t="s">
        <v>178</v>
      </c>
      <c r="D212" s="1">
        <v>5007</v>
      </c>
      <c r="E212" s="1" t="s">
        <v>618</v>
      </c>
      <c r="F212" t="s">
        <v>827</v>
      </c>
      <c r="G212" t="s">
        <v>24</v>
      </c>
    </row>
    <row r="213" spans="1:7" x14ac:dyDescent="0.35">
      <c r="A213" t="s">
        <v>828</v>
      </c>
      <c r="B213" t="s">
        <v>180</v>
      </c>
      <c r="D213" s="1">
        <v>3039</v>
      </c>
      <c r="E213" s="1" t="s">
        <v>618</v>
      </c>
      <c r="F213" t="s">
        <v>24</v>
      </c>
      <c r="G213" t="s">
        <v>24</v>
      </c>
    </row>
    <row r="214" spans="1:7" x14ac:dyDescent="0.35">
      <c r="A214" t="s">
        <v>829</v>
      </c>
      <c r="B214" t="s">
        <v>540</v>
      </c>
      <c r="D214" s="1">
        <v>1151</v>
      </c>
      <c r="E214" s="1">
        <v>2007</v>
      </c>
      <c r="F214" t="s">
        <v>24</v>
      </c>
    </row>
    <row r="215" spans="1:7" x14ac:dyDescent="0.35">
      <c r="A215" t="s">
        <v>830</v>
      </c>
      <c r="B215" t="s">
        <v>416</v>
      </c>
      <c r="D215" s="1">
        <v>3039</v>
      </c>
      <c r="E215" s="1">
        <v>2011</v>
      </c>
      <c r="F215" t="s">
        <v>24</v>
      </c>
    </row>
    <row r="216" spans="1:7" x14ac:dyDescent="0.35">
      <c r="A216" t="s">
        <v>831</v>
      </c>
      <c r="B216" t="s">
        <v>198</v>
      </c>
      <c r="D216" s="1">
        <v>4612</v>
      </c>
      <c r="E216" s="1">
        <v>2011</v>
      </c>
      <c r="F216" t="s">
        <v>24</v>
      </c>
    </row>
    <row r="217" spans="1:7" x14ac:dyDescent="0.35">
      <c r="A217" t="s">
        <v>832</v>
      </c>
      <c r="B217" t="s">
        <v>221</v>
      </c>
      <c r="C217" t="s">
        <v>211</v>
      </c>
      <c r="D217" s="1">
        <v>9999</v>
      </c>
      <c r="E217" s="1">
        <v>2015</v>
      </c>
      <c r="F217" t="s">
        <v>833</v>
      </c>
    </row>
    <row r="218" spans="1:7" x14ac:dyDescent="0.35">
      <c r="A218" t="s">
        <v>834</v>
      </c>
      <c r="B218" t="s">
        <v>215</v>
      </c>
      <c r="D218" s="1">
        <v>3450</v>
      </c>
      <c r="E218" s="1">
        <v>2019</v>
      </c>
    </row>
    <row r="219" spans="1:7" x14ac:dyDescent="0.35">
      <c r="A219" t="s">
        <v>835</v>
      </c>
      <c r="B219" t="s">
        <v>228</v>
      </c>
      <c r="D219" s="1">
        <v>1108</v>
      </c>
      <c r="E219" s="1">
        <v>2015</v>
      </c>
      <c r="F219" t="s">
        <v>836</v>
      </c>
    </row>
    <row r="220" spans="1:7" x14ac:dyDescent="0.35">
      <c r="A220" t="s">
        <v>837</v>
      </c>
      <c r="B220" t="s">
        <v>216</v>
      </c>
      <c r="D220" s="1">
        <v>1517</v>
      </c>
      <c r="E220" s="1">
        <v>2007</v>
      </c>
      <c r="F220" t="s">
        <v>24</v>
      </c>
    </row>
    <row r="221" spans="1:7" x14ac:dyDescent="0.35">
      <c r="A221" t="s">
        <v>838</v>
      </c>
      <c r="B221" t="s">
        <v>1861</v>
      </c>
      <c r="D221">
        <v>5622</v>
      </c>
      <c r="E221" s="1">
        <v>2023</v>
      </c>
    </row>
    <row r="222" spans="1:7" x14ac:dyDescent="0.35">
      <c r="A222" t="s">
        <v>840</v>
      </c>
      <c r="B222" t="s">
        <v>213</v>
      </c>
      <c r="D222" s="1">
        <v>3419</v>
      </c>
      <c r="E222" s="1">
        <v>2019</v>
      </c>
    </row>
    <row r="223" spans="1:7" x14ac:dyDescent="0.35">
      <c r="A223" t="s">
        <v>841</v>
      </c>
      <c r="B223" t="s">
        <v>1861</v>
      </c>
      <c r="D223">
        <v>3201</v>
      </c>
      <c r="E223" s="1">
        <v>2023</v>
      </c>
    </row>
    <row r="224" spans="1:7" x14ac:dyDescent="0.35">
      <c r="A224" t="s">
        <v>1780</v>
      </c>
      <c r="B224" t="s">
        <v>1893</v>
      </c>
      <c r="D224">
        <v>1103</v>
      </c>
      <c r="E224" s="1">
        <v>2023</v>
      </c>
    </row>
    <row r="225" spans="1:6" x14ac:dyDescent="0.35">
      <c r="A225" t="s">
        <v>842</v>
      </c>
      <c r="B225" t="s">
        <v>213</v>
      </c>
      <c r="D225" s="1">
        <v>1515</v>
      </c>
      <c r="E225" s="1">
        <v>2019</v>
      </c>
    </row>
    <row r="226" spans="1:6" x14ac:dyDescent="0.35">
      <c r="A226" t="s">
        <v>843</v>
      </c>
      <c r="B226" t="s">
        <v>218</v>
      </c>
      <c r="D226" s="1">
        <v>4601</v>
      </c>
      <c r="E226" s="1">
        <v>2015</v>
      </c>
      <c r="F226" t="s">
        <v>24</v>
      </c>
    </row>
    <row r="227" spans="1:6" x14ac:dyDescent="0.35">
      <c r="A227" t="s">
        <v>1748</v>
      </c>
      <c r="B227" t="s">
        <v>1861</v>
      </c>
      <c r="D227">
        <v>32</v>
      </c>
      <c r="E227" s="1">
        <v>2023</v>
      </c>
    </row>
    <row r="228" spans="1:6" x14ac:dyDescent="0.35">
      <c r="A228" t="s">
        <v>1800</v>
      </c>
      <c r="B228" t="s">
        <v>1890</v>
      </c>
      <c r="D228">
        <v>3103</v>
      </c>
      <c r="E228" s="1">
        <v>2023</v>
      </c>
    </row>
    <row r="229" spans="1:6" x14ac:dyDescent="0.35">
      <c r="A229" t="s">
        <v>844</v>
      </c>
      <c r="B229" t="s">
        <v>220</v>
      </c>
      <c r="D229" s="1">
        <v>3024</v>
      </c>
      <c r="E229" s="1">
        <v>2007</v>
      </c>
      <c r="F229" t="s">
        <v>24</v>
      </c>
    </row>
    <row r="230" spans="1:6" x14ac:dyDescent="0.35">
      <c r="A230" t="s">
        <v>1797</v>
      </c>
      <c r="B230" t="s">
        <v>1861</v>
      </c>
      <c r="D230">
        <v>33</v>
      </c>
      <c r="E230" s="1">
        <v>2023</v>
      </c>
    </row>
    <row r="231" spans="1:6" x14ac:dyDescent="0.35">
      <c r="A231" t="s">
        <v>1788</v>
      </c>
      <c r="B231" t="s">
        <v>1899</v>
      </c>
      <c r="D231">
        <v>46</v>
      </c>
      <c r="E231" s="1">
        <v>2023</v>
      </c>
    </row>
    <row r="232" spans="1:6" x14ac:dyDescent="0.35">
      <c r="A232" t="s">
        <v>1710</v>
      </c>
      <c r="B232" t="s">
        <v>1839</v>
      </c>
      <c r="D232">
        <v>3118</v>
      </c>
      <c r="E232" s="1">
        <v>2023</v>
      </c>
    </row>
    <row r="233" spans="1:6" x14ac:dyDescent="0.35">
      <c r="A233" t="s">
        <v>1789</v>
      </c>
      <c r="B233" t="s">
        <v>1861</v>
      </c>
      <c r="D233">
        <v>5001</v>
      </c>
      <c r="E233" s="1">
        <v>2023</v>
      </c>
    </row>
    <row r="234" spans="1:6" x14ac:dyDescent="0.35">
      <c r="A234" t="s">
        <v>1794</v>
      </c>
      <c r="B234" t="s">
        <v>1861</v>
      </c>
      <c r="D234">
        <v>3905</v>
      </c>
      <c r="E234" s="1">
        <v>2023</v>
      </c>
    </row>
    <row r="235" spans="1:6" x14ac:dyDescent="0.35">
      <c r="A235" t="s">
        <v>1824</v>
      </c>
      <c r="B235" t="s">
        <v>1861</v>
      </c>
      <c r="D235">
        <v>5622</v>
      </c>
      <c r="E235" s="1">
        <v>2023</v>
      </c>
    </row>
    <row r="236" spans="1:6" x14ac:dyDescent="0.35">
      <c r="A236" t="s">
        <v>1835</v>
      </c>
      <c r="B236" t="s">
        <v>1927</v>
      </c>
      <c r="D236">
        <v>3429</v>
      </c>
      <c r="E236" s="1">
        <v>2023</v>
      </c>
    </row>
    <row r="237" spans="1:6" x14ac:dyDescent="0.35">
      <c r="A237" t="s">
        <v>1753</v>
      </c>
      <c r="B237" t="s">
        <v>1861</v>
      </c>
      <c r="D237">
        <v>3203</v>
      </c>
      <c r="E237" s="1">
        <v>2023</v>
      </c>
    </row>
    <row r="238" spans="1:6" x14ac:dyDescent="0.35">
      <c r="A238" t="s">
        <v>1793</v>
      </c>
      <c r="B238" t="s">
        <v>1903</v>
      </c>
      <c r="D238">
        <v>5536</v>
      </c>
      <c r="E238" s="1">
        <v>2023</v>
      </c>
    </row>
    <row r="239" spans="1:6" x14ac:dyDescent="0.35">
      <c r="A239" t="s">
        <v>845</v>
      </c>
      <c r="B239" t="s">
        <v>210</v>
      </c>
      <c r="D239" s="1">
        <v>5031</v>
      </c>
      <c r="E239" s="1">
        <v>2015</v>
      </c>
      <c r="F239" t="s">
        <v>24</v>
      </c>
    </row>
    <row r="240" spans="1:6" x14ac:dyDescent="0.35">
      <c r="A240" t="s">
        <v>846</v>
      </c>
      <c r="B240" t="s">
        <v>379</v>
      </c>
      <c r="D240" s="1">
        <v>1108</v>
      </c>
      <c r="E240" s="1">
        <v>2015</v>
      </c>
      <c r="F240" t="s">
        <v>836</v>
      </c>
    </row>
    <row r="241" spans="1:7" x14ac:dyDescent="0.35">
      <c r="A241" t="s">
        <v>847</v>
      </c>
      <c r="B241" t="s">
        <v>226</v>
      </c>
      <c r="D241" s="1">
        <v>5401</v>
      </c>
      <c r="E241" s="1" t="s">
        <v>618</v>
      </c>
      <c r="F241" t="s">
        <v>24</v>
      </c>
      <c r="G241" t="s">
        <v>24</v>
      </c>
    </row>
    <row r="242" spans="1:7" x14ac:dyDescent="0.35">
      <c r="A242" t="s">
        <v>1787</v>
      </c>
      <c r="B242" t="s">
        <v>1890</v>
      </c>
      <c r="D242">
        <v>46</v>
      </c>
      <c r="E242" s="1">
        <v>2023</v>
      </c>
    </row>
    <row r="243" spans="1:7" x14ac:dyDescent="0.35">
      <c r="A243" t="s">
        <v>848</v>
      </c>
      <c r="B243" t="s">
        <v>219</v>
      </c>
      <c r="D243" s="1">
        <v>3005</v>
      </c>
      <c r="E243" s="1">
        <v>2019</v>
      </c>
    </row>
    <row r="244" spans="1:7" x14ac:dyDescent="0.35">
      <c r="A244" t="s">
        <v>1766</v>
      </c>
      <c r="B244" t="s">
        <v>1881</v>
      </c>
      <c r="D244">
        <v>3905</v>
      </c>
      <c r="E244" s="1">
        <v>2023</v>
      </c>
    </row>
    <row r="245" spans="1:7" x14ac:dyDescent="0.35">
      <c r="A245" t="s">
        <v>849</v>
      </c>
      <c r="B245" t="s">
        <v>223</v>
      </c>
      <c r="D245" s="1">
        <v>3030</v>
      </c>
      <c r="E245" s="1">
        <v>2011</v>
      </c>
      <c r="F245" t="s">
        <v>24</v>
      </c>
    </row>
    <row r="246" spans="1:7" x14ac:dyDescent="0.35">
      <c r="A246" t="s">
        <v>850</v>
      </c>
      <c r="B246" t="s">
        <v>224</v>
      </c>
      <c r="D246" s="1">
        <v>3030</v>
      </c>
      <c r="E246" s="1">
        <v>2019</v>
      </c>
    </row>
    <row r="247" spans="1:7" x14ac:dyDescent="0.35">
      <c r="A247" t="s">
        <v>1958</v>
      </c>
      <c r="B247" t="s">
        <v>1959</v>
      </c>
      <c r="D247" s="1">
        <v>9999</v>
      </c>
      <c r="E247" s="1">
        <v>2025</v>
      </c>
      <c r="F247" t="s">
        <v>619</v>
      </c>
    </row>
    <row r="248" spans="1:7" x14ac:dyDescent="0.35">
      <c r="A248" t="s">
        <v>851</v>
      </c>
      <c r="B248" t="s">
        <v>232</v>
      </c>
      <c r="D248" s="1">
        <v>9999</v>
      </c>
      <c r="E248" s="1" t="s">
        <v>618</v>
      </c>
      <c r="F248" t="s">
        <v>619</v>
      </c>
    </row>
    <row r="249" spans="1:7" x14ac:dyDescent="0.35">
      <c r="A249" t="s">
        <v>852</v>
      </c>
      <c r="B249" t="s">
        <v>184</v>
      </c>
      <c r="D249" s="1">
        <v>3441</v>
      </c>
      <c r="E249" s="1" t="s">
        <v>618</v>
      </c>
      <c r="F249" t="s">
        <v>24</v>
      </c>
      <c r="G249" t="s">
        <v>24</v>
      </c>
    </row>
    <row r="250" spans="1:7" x14ac:dyDescent="0.35">
      <c r="A250" t="s">
        <v>853</v>
      </c>
      <c r="B250" t="s">
        <v>184</v>
      </c>
      <c r="D250" s="1">
        <v>3441</v>
      </c>
      <c r="E250" s="1" t="s">
        <v>618</v>
      </c>
      <c r="F250" t="s">
        <v>24</v>
      </c>
    </row>
    <row r="251" spans="1:7" x14ac:dyDescent="0.35">
      <c r="A251" t="s">
        <v>854</v>
      </c>
      <c r="B251" t="s">
        <v>510</v>
      </c>
      <c r="D251" s="1">
        <v>3441</v>
      </c>
      <c r="E251" s="1">
        <v>2019</v>
      </c>
    </row>
    <row r="252" spans="1:7" x14ac:dyDescent="0.35">
      <c r="A252" t="s">
        <v>855</v>
      </c>
      <c r="B252" t="s">
        <v>233</v>
      </c>
      <c r="D252" s="1">
        <v>4228</v>
      </c>
      <c r="E252" s="1">
        <v>2019</v>
      </c>
    </row>
    <row r="253" spans="1:7" x14ac:dyDescent="0.35">
      <c r="A253" t="s">
        <v>1829</v>
      </c>
      <c r="B253" t="s">
        <v>1922</v>
      </c>
      <c r="D253">
        <v>5534</v>
      </c>
      <c r="E253" s="1">
        <v>2023</v>
      </c>
    </row>
    <row r="254" spans="1:7" x14ac:dyDescent="0.35">
      <c r="A254" t="s">
        <v>1773</v>
      </c>
      <c r="B254" t="s">
        <v>1887</v>
      </c>
      <c r="D254">
        <v>3911</v>
      </c>
      <c r="E254" s="1">
        <v>2023</v>
      </c>
    </row>
    <row r="255" spans="1:7" x14ac:dyDescent="0.35">
      <c r="A255" t="s">
        <v>856</v>
      </c>
      <c r="B255" t="s">
        <v>225</v>
      </c>
      <c r="D255" s="1">
        <v>3004</v>
      </c>
      <c r="E255" s="1">
        <v>2007</v>
      </c>
      <c r="F255" t="s">
        <v>24</v>
      </c>
    </row>
    <row r="256" spans="1:7" x14ac:dyDescent="0.35">
      <c r="A256" t="s">
        <v>1738</v>
      </c>
      <c r="B256" t="s">
        <v>1861</v>
      </c>
      <c r="D256">
        <v>301</v>
      </c>
      <c r="E256" s="1">
        <v>2023</v>
      </c>
    </row>
    <row r="257" spans="1:7" x14ac:dyDescent="0.35">
      <c r="A257" t="s">
        <v>1791</v>
      </c>
      <c r="B257" t="s">
        <v>1901</v>
      </c>
      <c r="D257">
        <v>3301</v>
      </c>
      <c r="E257" s="1">
        <v>2023</v>
      </c>
    </row>
    <row r="258" spans="1:7" x14ac:dyDescent="0.35">
      <c r="A258" t="s">
        <v>1804</v>
      </c>
      <c r="B258" t="s">
        <v>1906</v>
      </c>
      <c r="D258">
        <v>11</v>
      </c>
      <c r="E258" s="1">
        <v>2023</v>
      </c>
    </row>
    <row r="259" spans="1:7" x14ac:dyDescent="0.35">
      <c r="A259" t="s">
        <v>857</v>
      </c>
      <c r="B259" t="s">
        <v>164</v>
      </c>
      <c r="D259" s="1">
        <v>301</v>
      </c>
      <c r="E259" s="1" t="s">
        <v>618</v>
      </c>
      <c r="F259" t="s">
        <v>24</v>
      </c>
      <c r="G259" t="s">
        <v>24</v>
      </c>
    </row>
    <row r="260" spans="1:7" x14ac:dyDescent="0.35">
      <c r="A260" t="s">
        <v>1777</v>
      </c>
      <c r="B260" t="s">
        <v>1890</v>
      </c>
      <c r="D260">
        <v>4621</v>
      </c>
      <c r="E260" s="1">
        <v>2023</v>
      </c>
    </row>
    <row r="261" spans="1:7" x14ac:dyDescent="0.35">
      <c r="A261" t="s">
        <v>1761</v>
      </c>
      <c r="B261" t="s">
        <v>1861</v>
      </c>
      <c r="D261">
        <v>3201</v>
      </c>
      <c r="E261" s="1">
        <v>2023</v>
      </c>
    </row>
    <row r="262" spans="1:7" x14ac:dyDescent="0.35">
      <c r="A262" t="s">
        <v>1811</v>
      </c>
      <c r="B262" t="s">
        <v>1890</v>
      </c>
      <c r="D262">
        <v>31</v>
      </c>
      <c r="E262" s="1">
        <v>2023</v>
      </c>
    </row>
    <row r="263" spans="1:7" x14ac:dyDescent="0.35">
      <c r="A263" t="s">
        <v>1803</v>
      </c>
      <c r="B263" t="s">
        <v>1890</v>
      </c>
      <c r="D263">
        <v>4601</v>
      </c>
      <c r="E263" s="1">
        <v>2023</v>
      </c>
    </row>
    <row r="264" spans="1:7" x14ac:dyDescent="0.35">
      <c r="A264" t="s">
        <v>1752</v>
      </c>
      <c r="B264" t="s">
        <v>1861</v>
      </c>
      <c r="D264">
        <v>50</v>
      </c>
      <c r="E264" s="1">
        <v>2023</v>
      </c>
    </row>
    <row r="265" spans="1:7" x14ac:dyDescent="0.35">
      <c r="A265" t="s">
        <v>858</v>
      </c>
      <c r="B265" t="s">
        <v>163</v>
      </c>
      <c r="D265" s="1">
        <v>5427</v>
      </c>
      <c r="E265" s="1">
        <v>2019</v>
      </c>
    </row>
    <row r="266" spans="1:7" x14ac:dyDescent="0.35">
      <c r="A266" t="s">
        <v>859</v>
      </c>
      <c r="B266" t="s">
        <v>486</v>
      </c>
      <c r="D266" s="1">
        <v>3037</v>
      </c>
      <c r="E266" s="1">
        <v>2019</v>
      </c>
    </row>
    <row r="267" spans="1:7" x14ac:dyDescent="0.35">
      <c r="A267" t="s">
        <v>1813</v>
      </c>
      <c r="B267" t="s">
        <v>1914</v>
      </c>
      <c r="D267">
        <v>5636</v>
      </c>
      <c r="E267" s="1">
        <v>2023</v>
      </c>
    </row>
    <row r="268" spans="1:7" x14ac:dyDescent="0.35">
      <c r="A268" t="s">
        <v>860</v>
      </c>
      <c r="B268" t="s">
        <v>156</v>
      </c>
      <c r="D268" s="1">
        <v>1857</v>
      </c>
      <c r="E268" s="1" t="s">
        <v>618</v>
      </c>
      <c r="F268" t="s">
        <v>24</v>
      </c>
      <c r="G268" t="s">
        <v>24</v>
      </c>
    </row>
    <row r="269" spans="1:7" x14ac:dyDescent="0.35">
      <c r="A269" t="s">
        <v>861</v>
      </c>
      <c r="B269" t="s">
        <v>235</v>
      </c>
      <c r="D269" s="1">
        <v>5440</v>
      </c>
      <c r="E269" s="1" t="s">
        <v>618</v>
      </c>
      <c r="F269" t="s">
        <v>24</v>
      </c>
      <c r="G269" t="s">
        <v>24</v>
      </c>
    </row>
    <row r="270" spans="1:7" x14ac:dyDescent="0.35">
      <c r="A270" t="s">
        <v>862</v>
      </c>
      <c r="B270" t="s">
        <v>234</v>
      </c>
      <c r="D270" s="1">
        <v>5442</v>
      </c>
      <c r="E270" s="1" t="s">
        <v>618</v>
      </c>
      <c r="F270" t="s">
        <v>24</v>
      </c>
      <c r="G270" t="s">
        <v>24</v>
      </c>
    </row>
    <row r="271" spans="1:7" x14ac:dyDescent="0.35">
      <c r="A271" t="s">
        <v>863</v>
      </c>
      <c r="B271" t="s">
        <v>234</v>
      </c>
      <c r="D271" s="1">
        <v>3429</v>
      </c>
      <c r="E271" s="1" t="s">
        <v>618</v>
      </c>
      <c r="F271" t="s">
        <v>24</v>
      </c>
      <c r="G271" t="s">
        <v>24</v>
      </c>
    </row>
    <row r="272" spans="1:7" x14ac:dyDescent="0.35">
      <c r="A272" t="s">
        <v>1827</v>
      </c>
      <c r="B272" t="s">
        <v>1921</v>
      </c>
      <c r="D272">
        <v>5032</v>
      </c>
      <c r="E272" s="1">
        <v>2023</v>
      </c>
    </row>
    <row r="273" spans="1:7" x14ac:dyDescent="0.35">
      <c r="A273" t="s">
        <v>1836</v>
      </c>
      <c r="B273" t="s">
        <v>1928</v>
      </c>
      <c r="D273">
        <v>1851</v>
      </c>
      <c r="E273" s="1">
        <v>2023</v>
      </c>
    </row>
    <row r="274" spans="1:7" x14ac:dyDescent="0.35">
      <c r="A274" t="s">
        <v>864</v>
      </c>
      <c r="B274" t="s">
        <v>245</v>
      </c>
      <c r="D274" s="1">
        <v>4622</v>
      </c>
      <c r="E274" s="1" t="s">
        <v>618</v>
      </c>
      <c r="F274" t="s">
        <v>24</v>
      </c>
      <c r="G274" t="s">
        <v>24</v>
      </c>
    </row>
    <row r="275" spans="1:7" x14ac:dyDescent="0.35">
      <c r="A275" t="s">
        <v>865</v>
      </c>
      <c r="B275" t="s">
        <v>246</v>
      </c>
      <c r="D275" s="1">
        <v>5007</v>
      </c>
      <c r="E275" s="1" t="s">
        <v>618</v>
      </c>
      <c r="F275" t="s">
        <v>827</v>
      </c>
      <c r="G275" t="s">
        <v>24</v>
      </c>
    </row>
    <row r="276" spans="1:7" x14ac:dyDescent="0.35">
      <c r="A276" t="s">
        <v>866</v>
      </c>
      <c r="B276" t="s">
        <v>241</v>
      </c>
      <c r="D276" s="1">
        <v>5414</v>
      </c>
      <c r="E276" s="1">
        <v>2015</v>
      </c>
      <c r="F276" t="s">
        <v>24</v>
      </c>
    </row>
    <row r="277" spans="1:7" x14ac:dyDescent="0.35">
      <c r="A277" t="s">
        <v>867</v>
      </c>
      <c r="B277" t="s">
        <v>288</v>
      </c>
      <c r="D277" s="1">
        <v>92</v>
      </c>
      <c r="E277" s="1" t="s">
        <v>618</v>
      </c>
      <c r="F277" t="s">
        <v>24</v>
      </c>
      <c r="G277" t="s">
        <v>24</v>
      </c>
    </row>
    <row r="278" spans="1:7" x14ac:dyDescent="0.35">
      <c r="A278" t="s">
        <v>868</v>
      </c>
      <c r="B278" t="s">
        <v>248</v>
      </c>
      <c r="D278" s="1">
        <v>92</v>
      </c>
      <c r="F278" t="s">
        <v>869</v>
      </c>
    </row>
    <row r="279" spans="1:7" x14ac:dyDescent="0.35">
      <c r="A279" t="s">
        <v>600</v>
      </c>
      <c r="B279" t="s">
        <v>1952</v>
      </c>
      <c r="D279" s="1">
        <v>300</v>
      </c>
      <c r="E279" s="1">
        <v>2021</v>
      </c>
      <c r="F279" t="s">
        <v>1955</v>
      </c>
    </row>
    <row r="280" spans="1:7" x14ac:dyDescent="0.35">
      <c r="A280" t="s">
        <v>601</v>
      </c>
      <c r="B280" t="s">
        <v>1952</v>
      </c>
      <c r="D280" s="1">
        <v>200</v>
      </c>
      <c r="E280" s="1">
        <v>2021</v>
      </c>
      <c r="F280" t="s">
        <v>1955</v>
      </c>
    </row>
    <row r="281" spans="1:7" x14ac:dyDescent="0.35">
      <c r="A281" t="s">
        <v>1953</v>
      </c>
      <c r="B281" t="s">
        <v>236</v>
      </c>
      <c r="D281" s="1">
        <v>9999</v>
      </c>
      <c r="E281" s="1">
        <v>2025</v>
      </c>
      <c r="F281" t="s">
        <v>619</v>
      </c>
    </row>
    <row r="282" spans="1:7" x14ac:dyDescent="0.35">
      <c r="A282" t="s">
        <v>1802</v>
      </c>
      <c r="B282" t="s">
        <v>1952</v>
      </c>
      <c r="D282">
        <v>4601</v>
      </c>
      <c r="E282" s="1">
        <v>2023</v>
      </c>
      <c r="F282" t="s">
        <v>1955</v>
      </c>
    </row>
    <row r="283" spans="1:7" x14ac:dyDescent="0.35">
      <c r="A283" t="s">
        <v>870</v>
      </c>
      <c r="B283" t="s">
        <v>247</v>
      </c>
      <c r="D283" s="1">
        <v>5007</v>
      </c>
      <c r="E283" s="1">
        <v>2015</v>
      </c>
      <c r="F283" t="s">
        <v>827</v>
      </c>
    </row>
    <row r="284" spans="1:7" x14ac:dyDescent="0.35">
      <c r="A284" t="s">
        <v>871</v>
      </c>
      <c r="B284" t="s">
        <v>237</v>
      </c>
      <c r="D284" s="1">
        <v>1838</v>
      </c>
      <c r="E284" s="1" t="s">
        <v>618</v>
      </c>
      <c r="F284" t="s">
        <v>24</v>
      </c>
      <c r="G284" t="s">
        <v>24</v>
      </c>
    </row>
    <row r="285" spans="1:7" x14ac:dyDescent="0.35">
      <c r="A285" t="s">
        <v>1746</v>
      </c>
      <c r="B285" t="s">
        <v>1869</v>
      </c>
      <c r="D285">
        <v>1832</v>
      </c>
      <c r="E285" s="1">
        <v>2023</v>
      </c>
    </row>
    <row r="286" spans="1:7" x14ac:dyDescent="0.35">
      <c r="A286" t="s">
        <v>872</v>
      </c>
      <c r="B286" t="s">
        <v>239</v>
      </c>
      <c r="D286" s="1">
        <v>3037</v>
      </c>
      <c r="E286" s="1">
        <v>2015</v>
      </c>
      <c r="F286" t="s">
        <v>24</v>
      </c>
    </row>
    <row r="287" spans="1:7" x14ac:dyDescent="0.35">
      <c r="A287" t="s">
        <v>873</v>
      </c>
      <c r="B287" t="s">
        <v>238</v>
      </c>
      <c r="D287" s="1">
        <v>1838</v>
      </c>
      <c r="E287" s="1">
        <v>2019</v>
      </c>
    </row>
    <row r="288" spans="1:7" x14ac:dyDescent="0.35">
      <c r="A288" t="s">
        <v>598</v>
      </c>
      <c r="B288" t="s">
        <v>1952</v>
      </c>
      <c r="D288" s="1">
        <v>1800</v>
      </c>
      <c r="E288" s="1">
        <v>2021</v>
      </c>
      <c r="F288" t="s">
        <v>1955</v>
      </c>
    </row>
    <row r="289" spans="1:7" x14ac:dyDescent="0.35">
      <c r="A289" t="s">
        <v>874</v>
      </c>
      <c r="B289" t="s">
        <v>240</v>
      </c>
      <c r="D289" s="1">
        <v>3446</v>
      </c>
      <c r="E289" s="1">
        <v>2007</v>
      </c>
      <c r="F289" t="s">
        <v>24</v>
      </c>
    </row>
    <row r="290" spans="1:7" x14ac:dyDescent="0.35">
      <c r="A290" t="s">
        <v>875</v>
      </c>
      <c r="B290" t="s">
        <v>242</v>
      </c>
      <c r="D290" s="1">
        <v>3417</v>
      </c>
      <c r="E290" s="1">
        <v>2019</v>
      </c>
    </row>
    <row r="291" spans="1:7" x14ac:dyDescent="0.35">
      <c r="A291" t="s">
        <v>876</v>
      </c>
      <c r="B291" t="s">
        <v>195</v>
      </c>
      <c r="D291" s="1">
        <v>3417</v>
      </c>
      <c r="E291" s="1">
        <v>2011</v>
      </c>
      <c r="F291" t="s">
        <v>24</v>
      </c>
    </row>
    <row r="292" spans="1:7" x14ac:dyDescent="0.35">
      <c r="A292" t="s">
        <v>877</v>
      </c>
      <c r="B292" t="s">
        <v>244</v>
      </c>
      <c r="D292" s="1">
        <v>5421</v>
      </c>
      <c r="E292" s="1" t="s">
        <v>618</v>
      </c>
      <c r="F292" t="s">
        <v>670</v>
      </c>
      <c r="G292" t="s">
        <v>24</v>
      </c>
    </row>
    <row r="293" spans="1:7" x14ac:dyDescent="0.35">
      <c r="A293" t="s">
        <v>1816</v>
      </c>
      <c r="B293" t="s">
        <v>1916</v>
      </c>
      <c r="D293">
        <v>5612</v>
      </c>
      <c r="E293" s="1">
        <v>2023</v>
      </c>
    </row>
    <row r="294" spans="1:7" x14ac:dyDescent="0.35">
      <c r="A294" t="s">
        <v>602</v>
      </c>
      <c r="B294" t="s">
        <v>1952</v>
      </c>
      <c r="D294" s="1">
        <v>1200</v>
      </c>
      <c r="E294" s="1">
        <v>2021</v>
      </c>
      <c r="F294" t="s">
        <v>1955</v>
      </c>
    </row>
    <row r="295" spans="1:7" x14ac:dyDescent="0.35">
      <c r="A295" t="s">
        <v>878</v>
      </c>
      <c r="B295" t="s">
        <v>264</v>
      </c>
      <c r="D295" s="1">
        <v>9999</v>
      </c>
      <c r="E295" s="1" t="s">
        <v>618</v>
      </c>
      <c r="F295" t="s">
        <v>619</v>
      </c>
    </row>
    <row r="296" spans="1:7" x14ac:dyDescent="0.35">
      <c r="A296" t="s">
        <v>879</v>
      </c>
      <c r="B296" t="s">
        <v>270</v>
      </c>
      <c r="D296" s="1">
        <v>1806</v>
      </c>
      <c r="E296" s="1" t="s">
        <v>618</v>
      </c>
      <c r="F296" t="s">
        <v>880</v>
      </c>
      <c r="G296" t="s">
        <v>24</v>
      </c>
    </row>
    <row r="297" spans="1:7" x14ac:dyDescent="0.35">
      <c r="A297" t="s">
        <v>881</v>
      </c>
      <c r="B297" t="s">
        <v>189</v>
      </c>
      <c r="D297" s="1">
        <v>5415</v>
      </c>
      <c r="E297" s="1" t="s">
        <v>618</v>
      </c>
      <c r="F297" t="s">
        <v>24</v>
      </c>
      <c r="G297" t="s">
        <v>24</v>
      </c>
    </row>
    <row r="298" spans="1:7" x14ac:dyDescent="0.35">
      <c r="A298" t="s">
        <v>882</v>
      </c>
      <c r="B298" t="s">
        <v>311</v>
      </c>
      <c r="D298" s="1">
        <v>5429</v>
      </c>
      <c r="E298" s="1" t="s">
        <v>618</v>
      </c>
      <c r="F298" t="s">
        <v>24</v>
      </c>
      <c r="G298" t="s">
        <v>24</v>
      </c>
    </row>
    <row r="299" spans="1:7" x14ac:dyDescent="0.35">
      <c r="A299" t="s">
        <v>883</v>
      </c>
      <c r="B299" t="s">
        <v>186</v>
      </c>
      <c r="D299" s="1">
        <v>3812</v>
      </c>
      <c r="E299" s="1">
        <v>2007</v>
      </c>
      <c r="F299" t="s">
        <v>24</v>
      </c>
    </row>
    <row r="300" spans="1:7" x14ac:dyDescent="0.35">
      <c r="A300" t="s">
        <v>884</v>
      </c>
      <c r="B300" t="s">
        <v>191</v>
      </c>
      <c r="D300" s="1">
        <v>5022</v>
      </c>
      <c r="E300" s="1">
        <v>2007</v>
      </c>
      <c r="F300" t="s">
        <v>24</v>
      </c>
    </row>
    <row r="301" spans="1:7" x14ac:dyDescent="0.35">
      <c r="A301" t="s">
        <v>1805</v>
      </c>
      <c r="B301" t="s">
        <v>1907</v>
      </c>
      <c r="D301">
        <v>3122</v>
      </c>
      <c r="E301" s="1">
        <v>2023</v>
      </c>
    </row>
    <row r="302" spans="1:7" x14ac:dyDescent="0.35">
      <c r="A302" t="s">
        <v>885</v>
      </c>
      <c r="B302" t="s">
        <v>168</v>
      </c>
      <c r="D302" s="1">
        <v>3812</v>
      </c>
      <c r="E302" s="1">
        <v>2011</v>
      </c>
      <c r="F302" t="s">
        <v>24</v>
      </c>
    </row>
    <row r="303" spans="1:7" x14ac:dyDescent="0.35">
      <c r="A303" t="s">
        <v>886</v>
      </c>
      <c r="B303" t="s">
        <v>191</v>
      </c>
      <c r="D303" s="1">
        <v>5022</v>
      </c>
      <c r="E303" s="1">
        <v>2007</v>
      </c>
      <c r="F303" t="s">
        <v>24</v>
      </c>
    </row>
    <row r="304" spans="1:7" x14ac:dyDescent="0.35">
      <c r="A304" t="s">
        <v>887</v>
      </c>
      <c r="B304" t="s">
        <v>250</v>
      </c>
      <c r="D304" s="1">
        <v>5055</v>
      </c>
      <c r="E304" s="1">
        <v>2019</v>
      </c>
    </row>
    <row r="305" spans="1:7" x14ac:dyDescent="0.35">
      <c r="A305" t="s">
        <v>888</v>
      </c>
      <c r="B305" t="s">
        <v>249</v>
      </c>
      <c r="D305" s="1">
        <v>1866</v>
      </c>
      <c r="E305" s="1" t="s">
        <v>618</v>
      </c>
      <c r="F305" t="s">
        <v>24</v>
      </c>
      <c r="G305" t="s">
        <v>24</v>
      </c>
    </row>
    <row r="306" spans="1:7" x14ac:dyDescent="0.35">
      <c r="A306" t="s">
        <v>889</v>
      </c>
      <c r="B306" t="s">
        <v>259</v>
      </c>
      <c r="D306" s="1">
        <v>3042</v>
      </c>
      <c r="E306" s="1">
        <v>2015</v>
      </c>
      <c r="F306" t="s">
        <v>24</v>
      </c>
    </row>
    <row r="307" spans="1:7" x14ac:dyDescent="0.35">
      <c r="A307" t="s">
        <v>890</v>
      </c>
      <c r="B307" t="s">
        <v>260</v>
      </c>
      <c r="D307" s="1">
        <v>1818</v>
      </c>
      <c r="E307" s="1">
        <v>2019</v>
      </c>
    </row>
    <row r="308" spans="1:7" x14ac:dyDescent="0.35">
      <c r="A308" t="s">
        <v>891</v>
      </c>
      <c r="B308" t="s">
        <v>251</v>
      </c>
      <c r="D308" s="1">
        <v>1826</v>
      </c>
      <c r="E308" s="1">
        <v>2015</v>
      </c>
      <c r="F308" t="s">
        <v>24</v>
      </c>
    </row>
    <row r="309" spans="1:7" x14ac:dyDescent="0.35">
      <c r="A309" t="s">
        <v>892</v>
      </c>
      <c r="B309" t="s">
        <v>253</v>
      </c>
      <c r="D309" s="1">
        <v>5055</v>
      </c>
      <c r="E309" s="1">
        <v>2019</v>
      </c>
    </row>
    <row r="310" spans="1:7" x14ac:dyDescent="0.35">
      <c r="A310" t="s">
        <v>893</v>
      </c>
      <c r="B310" t="s">
        <v>171</v>
      </c>
      <c r="D310" s="1">
        <v>1818</v>
      </c>
      <c r="E310" s="1">
        <v>2011</v>
      </c>
      <c r="F310" t="s">
        <v>24</v>
      </c>
    </row>
    <row r="311" spans="1:7" x14ac:dyDescent="0.35">
      <c r="A311" t="s">
        <v>894</v>
      </c>
      <c r="B311" t="s">
        <v>1948</v>
      </c>
      <c r="C311" t="s">
        <v>1947</v>
      </c>
      <c r="D311" s="1">
        <v>9999</v>
      </c>
      <c r="E311" s="1">
        <v>2017</v>
      </c>
      <c r="F311" t="s">
        <v>619</v>
      </c>
    </row>
    <row r="312" spans="1:7" x14ac:dyDescent="0.35">
      <c r="A312" t="s">
        <v>895</v>
      </c>
      <c r="B312" t="s">
        <v>254</v>
      </c>
      <c r="D312" s="1">
        <v>5055</v>
      </c>
      <c r="E312" s="1" t="s">
        <v>618</v>
      </c>
      <c r="F312" t="s">
        <v>896</v>
      </c>
      <c r="G312" t="s">
        <v>24</v>
      </c>
    </row>
    <row r="313" spans="1:7" x14ac:dyDescent="0.35">
      <c r="A313" t="s">
        <v>897</v>
      </c>
      <c r="B313" t="s">
        <v>255</v>
      </c>
      <c r="D313" s="1">
        <v>1832</v>
      </c>
      <c r="E313" s="1" t="s">
        <v>618</v>
      </c>
      <c r="F313" t="s">
        <v>24</v>
      </c>
      <c r="G313" t="s">
        <v>24</v>
      </c>
    </row>
    <row r="314" spans="1:7" x14ac:dyDescent="0.35">
      <c r="A314" t="s">
        <v>898</v>
      </c>
      <c r="B314" t="s">
        <v>257</v>
      </c>
      <c r="D314" s="1">
        <v>1832</v>
      </c>
      <c r="E314" s="1">
        <v>2007</v>
      </c>
      <c r="F314" t="s">
        <v>24</v>
      </c>
    </row>
    <row r="315" spans="1:7" x14ac:dyDescent="0.35">
      <c r="A315" t="s">
        <v>899</v>
      </c>
      <c r="B315" t="s">
        <v>252</v>
      </c>
      <c r="D315" s="1">
        <v>1826</v>
      </c>
      <c r="E315" s="1" t="s">
        <v>618</v>
      </c>
      <c r="F315" t="s">
        <v>24</v>
      </c>
      <c r="G315" t="s">
        <v>24</v>
      </c>
    </row>
    <row r="316" spans="1:7" x14ac:dyDescent="0.35">
      <c r="A316" t="s">
        <v>900</v>
      </c>
      <c r="B316" t="s">
        <v>266</v>
      </c>
      <c r="D316" s="1">
        <v>5429</v>
      </c>
      <c r="E316" s="1">
        <v>2019</v>
      </c>
    </row>
    <row r="317" spans="1:7" x14ac:dyDescent="0.35">
      <c r="A317" t="s">
        <v>901</v>
      </c>
      <c r="B317" t="s">
        <v>185</v>
      </c>
      <c r="D317" s="1">
        <v>3447</v>
      </c>
      <c r="E317" s="1">
        <v>2007</v>
      </c>
      <c r="F317" t="s">
        <v>24</v>
      </c>
    </row>
    <row r="318" spans="1:7" x14ac:dyDescent="0.35">
      <c r="A318" t="s">
        <v>902</v>
      </c>
      <c r="B318" t="s">
        <v>268</v>
      </c>
      <c r="D318" s="1">
        <v>3450</v>
      </c>
      <c r="E318" s="1">
        <v>2019</v>
      </c>
    </row>
    <row r="319" spans="1:7" x14ac:dyDescent="0.35">
      <c r="A319" t="s">
        <v>903</v>
      </c>
      <c r="B319" t="s">
        <v>268</v>
      </c>
      <c r="D319" s="1">
        <v>3450</v>
      </c>
      <c r="E319" s="1">
        <v>2019</v>
      </c>
    </row>
    <row r="320" spans="1:7" x14ac:dyDescent="0.35">
      <c r="A320" t="s">
        <v>904</v>
      </c>
      <c r="B320" t="s">
        <v>152</v>
      </c>
      <c r="D320" s="1">
        <v>1806</v>
      </c>
      <c r="E320" s="1" t="s">
        <v>618</v>
      </c>
      <c r="F320" t="s">
        <v>905</v>
      </c>
      <c r="G320" t="s">
        <v>24</v>
      </c>
    </row>
    <row r="321" spans="1:7" x14ac:dyDescent="0.35">
      <c r="A321" t="s">
        <v>906</v>
      </c>
      <c r="B321" t="s">
        <v>271</v>
      </c>
      <c r="D321" s="1">
        <v>1835</v>
      </c>
      <c r="E321" s="1" t="s">
        <v>618</v>
      </c>
      <c r="F321" t="s">
        <v>24</v>
      </c>
      <c r="G321" t="s">
        <v>24</v>
      </c>
    </row>
    <row r="322" spans="1:7" x14ac:dyDescent="0.35">
      <c r="A322" t="s">
        <v>907</v>
      </c>
      <c r="B322" t="s">
        <v>272</v>
      </c>
      <c r="D322" s="1">
        <v>1119</v>
      </c>
      <c r="E322" s="1">
        <v>2019</v>
      </c>
    </row>
    <row r="323" spans="1:7" x14ac:dyDescent="0.35">
      <c r="A323" t="s">
        <v>908</v>
      </c>
      <c r="B323" t="s">
        <v>256</v>
      </c>
      <c r="D323" s="1">
        <v>1832</v>
      </c>
      <c r="E323" s="1">
        <v>2019</v>
      </c>
    </row>
    <row r="324" spans="1:7" x14ac:dyDescent="0.35">
      <c r="A324" t="s">
        <v>1767</v>
      </c>
      <c r="B324" t="s">
        <v>1882</v>
      </c>
      <c r="D324">
        <v>3330</v>
      </c>
      <c r="E324" s="1">
        <v>2023</v>
      </c>
    </row>
    <row r="325" spans="1:7" x14ac:dyDescent="0.35">
      <c r="A325" t="s">
        <v>909</v>
      </c>
      <c r="B325" t="s">
        <v>262</v>
      </c>
      <c r="D325" s="1">
        <v>4203</v>
      </c>
      <c r="E325" s="1">
        <v>2019</v>
      </c>
    </row>
    <row r="326" spans="1:7" x14ac:dyDescent="0.35">
      <c r="A326" t="s">
        <v>910</v>
      </c>
      <c r="B326" t="s">
        <v>258</v>
      </c>
      <c r="D326" s="1">
        <v>1832</v>
      </c>
      <c r="E326" s="1">
        <v>2019</v>
      </c>
    </row>
    <row r="327" spans="1:7" x14ac:dyDescent="0.35">
      <c r="A327" t="s">
        <v>911</v>
      </c>
      <c r="B327" t="s">
        <v>261</v>
      </c>
      <c r="D327" s="1">
        <v>5412</v>
      </c>
      <c r="E327" s="1" t="s">
        <v>618</v>
      </c>
      <c r="F327" t="s">
        <v>24</v>
      </c>
      <c r="G327" t="s">
        <v>24</v>
      </c>
    </row>
    <row r="328" spans="1:7" x14ac:dyDescent="0.35">
      <c r="A328" t="s">
        <v>912</v>
      </c>
      <c r="B328" t="s">
        <v>191</v>
      </c>
      <c r="E328" s="1">
        <v>2007</v>
      </c>
      <c r="F328" t="s">
        <v>24</v>
      </c>
    </row>
    <row r="329" spans="1:7" x14ac:dyDescent="0.35">
      <c r="A329" t="s">
        <v>913</v>
      </c>
      <c r="B329" t="s">
        <v>273</v>
      </c>
      <c r="D329" s="1">
        <v>5413</v>
      </c>
      <c r="E329" s="1" t="s">
        <v>618</v>
      </c>
      <c r="F329" t="s">
        <v>24</v>
      </c>
      <c r="G329" t="s">
        <v>24</v>
      </c>
    </row>
    <row r="330" spans="1:7" x14ac:dyDescent="0.35">
      <c r="A330" t="s">
        <v>914</v>
      </c>
      <c r="B330" t="s">
        <v>412</v>
      </c>
      <c r="D330" s="1">
        <v>5413</v>
      </c>
      <c r="E330" s="1" t="s">
        <v>618</v>
      </c>
      <c r="F330" t="s">
        <v>24</v>
      </c>
      <c r="G330" t="s">
        <v>24</v>
      </c>
    </row>
    <row r="331" spans="1:7" x14ac:dyDescent="0.35">
      <c r="A331" t="s">
        <v>915</v>
      </c>
      <c r="B331" t="s">
        <v>274</v>
      </c>
      <c r="D331" s="1">
        <v>5413</v>
      </c>
      <c r="E331" s="1" t="s">
        <v>618</v>
      </c>
      <c r="F331" t="s">
        <v>24</v>
      </c>
      <c r="G331" t="s">
        <v>24</v>
      </c>
    </row>
    <row r="332" spans="1:7" x14ac:dyDescent="0.35">
      <c r="A332" t="s">
        <v>916</v>
      </c>
      <c r="B332" t="s">
        <v>277</v>
      </c>
      <c r="D332" s="1">
        <v>3804</v>
      </c>
      <c r="E332" s="1">
        <v>2015</v>
      </c>
      <c r="F332" t="s">
        <v>917</v>
      </c>
    </row>
    <row r="333" spans="1:7" x14ac:dyDescent="0.35">
      <c r="A333" t="s">
        <v>918</v>
      </c>
      <c r="B333" t="s">
        <v>275</v>
      </c>
      <c r="D333" s="1">
        <v>5426</v>
      </c>
      <c r="E333" s="1" t="s">
        <v>618</v>
      </c>
      <c r="F333" t="s">
        <v>24</v>
      </c>
      <c r="G333" t="s">
        <v>24</v>
      </c>
    </row>
    <row r="334" spans="1:7" x14ac:dyDescent="0.35">
      <c r="A334" t="s">
        <v>919</v>
      </c>
      <c r="B334" t="s">
        <v>278</v>
      </c>
      <c r="D334" s="1">
        <v>1506</v>
      </c>
      <c r="E334" s="1">
        <v>2007</v>
      </c>
      <c r="F334" t="s">
        <v>920</v>
      </c>
    </row>
    <row r="335" spans="1:7" x14ac:dyDescent="0.35">
      <c r="A335" t="s">
        <v>1717</v>
      </c>
      <c r="B335" t="s">
        <v>1844</v>
      </c>
      <c r="D335">
        <v>4203</v>
      </c>
      <c r="E335" s="1">
        <v>2023</v>
      </c>
    </row>
    <row r="336" spans="1:7" x14ac:dyDescent="0.35">
      <c r="A336" t="s">
        <v>921</v>
      </c>
      <c r="B336" t="s">
        <v>279</v>
      </c>
      <c r="D336" s="1">
        <v>4617</v>
      </c>
      <c r="E336" s="1">
        <v>2007</v>
      </c>
      <c r="F336" t="s">
        <v>24</v>
      </c>
    </row>
    <row r="337" spans="1:7" x14ac:dyDescent="0.35">
      <c r="A337" t="s">
        <v>922</v>
      </c>
      <c r="B337" t="s">
        <v>280</v>
      </c>
      <c r="D337" s="1">
        <v>301</v>
      </c>
      <c r="E337" s="1">
        <v>2007</v>
      </c>
      <c r="F337" t="s">
        <v>24</v>
      </c>
    </row>
    <row r="338" spans="1:7" x14ac:dyDescent="0.35">
      <c r="A338" t="s">
        <v>590</v>
      </c>
      <c r="B338" t="s">
        <v>276</v>
      </c>
      <c r="D338" s="1">
        <v>9999</v>
      </c>
      <c r="E338" s="1">
        <v>2021</v>
      </c>
      <c r="F338" t="s">
        <v>619</v>
      </c>
    </row>
    <row r="339" spans="1:7" x14ac:dyDescent="0.35">
      <c r="A339" t="s">
        <v>923</v>
      </c>
      <c r="B339" t="s">
        <v>281</v>
      </c>
      <c r="D339" s="1">
        <v>301</v>
      </c>
      <c r="E339" s="1">
        <v>2019</v>
      </c>
    </row>
    <row r="340" spans="1:7" x14ac:dyDescent="0.35">
      <c r="A340" t="s">
        <v>1751</v>
      </c>
      <c r="B340" t="s">
        <v>1871</v>
      </c>
      <c r="D340">
        <v>50</v>
      </c>
      <c r="E340" s="1">
        <v>2023</v>
      </c>
    </row>
    <row r="341" spans="1:7" x14ac:dyDescent="0.35">
      <c r="A341" t="s">
        <v>1771</v>
      </c>
      <c r="B341" t="s">
        <v>1871</v>
      </c>
      <c r="D341">
        <v>46</v>
      </c>
      <c r="E341" s="1">
        <v>2023</v>
      </c>
    </row>
    <row r="342" spans="1:7" x14ac:dyDescent="0.35">
      <c r="A342" t="s">
        <v>924</v>
      </c>
      <c r="B342" t="s">
        <v>289</v>
      </c>
      <c r="D342" s="1">
        <v>5430</v>
      </c>
      <c r="E342" s="1" t="s">
        <v>618</v>
      </c>
      <c r="F342" t="s">
        <v>24</v>
      </c>
      <c r="G342" t="s">
        <v>24</v>
      </c>
    </row>
    <row r="343" spans="1:7" x14ac:dyDescent="0.35">
      <c r="A343" t="s">
        <v>925</v>
      </c>
      <c r="B343" t="s">
        <v>283</v>
      </c>
      <c r="D343" s="1">
        <v>92</v>
      </c>
      <c r="F343" t="s">
        <v>642</v>
      </c>
    </row>
    <row r="344" spans="1:7" x14ac:dyDescent="0.35">
      <c r="A344" t="s">
        <v>926</v>
      </c>
      <c r="B344" t="s">
        <v>282</v>
      </c>
      <c r="D344" s="1">
        <v>94</v>
      </c>
      <c r="F344" t="s">
        <v>642</v>
      </c>
    </row>
    <row r="345" spans="1:7" x14ac:dyDescent="0.35">
      <c r="A345" t="s">
        <v>927</v>
      </c>
      <c r="B345" t="s">
        <v>287</v>
      </c>
      <c r="D345" s="1">
        <v>1149</v>
      </c>
      <c r="E345" s="1">
        <v>2019</v>
      </c>
    </row>
    <row r="346" spans="1:7" x14ac:dyDescent="0.35">
      <c r="A346" t="s">
        <v>928</v>
      </c>
      <c r="B346" t="s">
        <v>285</v>
      </c>
      <c r="D346" s="1">
        <v>5437</v>
      </c>
      <c r="E346" s="1">
        <v>2011</v>
      </c>
      <c r="F346" t="s">
        <v>24</v>
      </c>
    </row>
    <row r="347" spans="1:7" x14ac:dyDescent="0.35">
      <c r="A347" t="s">
        <v>1729</v>
      </c>
      <c r="B347" t="s">
        <v>1855</v>
      </c>
      <c r="D347">
        <v>3303</v>
      </c>
      <c r="E347" s="1">
        <v>2023</v>
      </c>
    </row>
    <row r="348" spans="1:7" x14ac:dyDescent="0.35">
      <c r="A348" t="s">
        <v>929</v>
      </c>
      <c r="B348" t="s">
        <v>314</v>
      </c>
      <c r="D348" s="1">
        <v>5426</v>
      </c>
      <c r="E348" s="1">
        <v>2011</v>
      </c>
      <c r="F348" t="s">
        <v>24</v>
      </c>
    </row>
    <row r="349" spans="1:7" x14ac:dyDescent="0.35">
      <c r="A349" t="s">
        <v>1757</v>
      </c>
      <c r="B349" t="s">
        <v>1874</v>
      </c>
      <c r="D349">
        <v>15</v>
      </c>
      <c r="E349" s="1">
        <v>2023</v>
      </c>
    </row>
    <row r="350" spans="1:7" x14ac:dyDescent="0.35">
      <c r="A350" t="s">
        <v>930</v>
      </c>
      <c r="B350" t="s">
        <v>286</v>
      </c>
      <c r="D350" s="1">
        <v>1936</v>
      </c>
      <c r="E350" s="1">
        <v>2019</v>
      </c>
    </row>
    <row r="351" spans="1:7" x14ac:dyDescent="0.35">
      <c r="A351" t="s">
        <v>931</v>
      </c>
      <c r="B351" t="s">
        <v>292</v>
      </c>
      <c r="D351" s="1">
        <v>3006</v>
      </c>
      <c r="E351" s="1">
        <v>2015</v>
      </c>
      <c r="F351" t="s">
        <v>24</v>
      </c>
    </row>
    <row r="352" spans="1:7" x14ac:dyDescent="0.35">
      <c r="A352" t="s">
        <v>932</v>
      </c>
      <c r="B352" t="s">
        <v>312</v>
      </c>
      <c r="D352" s="1">
        <v>5429</v>
      </c>
      <c r="E352" s="1">
        <v>2011</v>
      </c>
      <c r="F352" t="s">
        <v>24</v>
      </c>
    </row>
    <row r="353" spans="1:7" x14ac:dyDescent="0.35">
      <c r="A353" t="s">
        <v>933</v>
      </c>
      <c r="B353" t="s">
        <v>284</v>
      </c>
      <c r="D353" s="1">
        <v>5437</v>
      </c>
      <c r="E353" s="1" t="s">
        <v>618</v>
      </c>
      <c r="F353" t="s">
        <v>24</v>
      </c>
      <c r="G353" t="s">
        <v>24</v>
      </c>
    </row>
    <row r="354" spans="1:7" x14ac:dyDescent="0.35">
      <c r="A354" t="s">
        <v>934</v>
      </c>
      <c r="B354" t="s">
        <v>309</v>
      </c>
      <c r="D354" s="1">
        <v>1144</v>
      </c>
      <c r="E354" s="1">
        <v>2015</v>
      </c>
      <c r="F354" t="s">
        <v>24</v>
      </c>
    </row>
    <row r="355" spans="1:7" x14ac:dyDescent="0.35">
      <c r="A355" t="s">
        <v>1725</v>
      </c>
      <c r="B355" t="s">
        <v>1852</v>
      </c>
      <c r="D355">
        <v>42</v>
      </c>
      <c r="E355" s="1">
        <v>2023</v>
      </c>
    </row>
    <row r="356" spans="1:7" x14ac:dyDescent="0.35">
      <c r="A356" t="s">
        <v>1747</v>
      </c>
      <c r="B356" t="s">
        <v>1852</v>
      </c>
      <c r="D356">
        <v>4204</v>
      </c>
      <c r="E356" s="1">
        <v>2023</v>
      </c>
    </row>
    <row r="357" spans="1:7" x14ac:dyDescent="0.35">
      <c r="A357" t="s">
        <v>935</v>
      </c>
      <c r="B357" t="s">
        <v>290</v>
      </c>
      <c r="D357" s="1">
        <v>5054</v>
      </c>
      <c r="E357" s="1">
        <v>2019</v>
      </c>
    </row>
    <row r="358" spans="1:7" x14ac:dyDescent="0.35">
      <c r="A358" t="s">
        <v>936</v>
      </c>
      <c r="B358" t="s">
        <v>295</v>
      </c>
      <c r="D358" s="1">
        <v>5424</v>
      </c>
      <c r="E358" s="1">
        <v>2015</v>
      </c>
      <c r="F358" t="s">
        <v>24</v>
      </c>
    </row>
    <row r="359" spans="1:7" x14ac:dyDescent="0.35">
      <c r="A359" t="s">
        <v>937</v>
      </c>
      <c r="B359" t="s">
        <v>306</v>
      </c>
      <c r="D359" s="1">
        <v>5406</v>
      </c>
      <c r="E359" s="1" t="s">
        <v>618</v>
      </c>
      <c r="F359" t="s">
        <v>938</v>
      </c>
      <c r="G359" t="s">
        <v>24</v>
      </c>
    </row>
    <row r="360" spans="1:7" x14ac:dyDescent="0.35">
      <c r="A360" t="s">
        <v>939</v>
      </c>
      <c r="B360" t="s">
        <v>290</v>
      </c>
      <c r="D360" s="1">
        <v>1816</v>
      </c>
      <c r="E360" s="1" t="s">
        <v>618</v>
      </c>
      <c r="F360" t="s">
        <v>24</v>
      </c>
      <c r="G360" t="s">
        <v>24</v>
      </c>
    </row>
    <row r="361" spans="1:7" x14ac:dyDescent="0.35">
      <c r="A361" t="s">
        <v>1830</v>
      </c>
      <c r="B361" t="s">
        <v>1923</v>
      </c>
      <c r="D361">
        <v>5534</v>
      </c>
      <c r="E361" s="1">
        <v>2023</v>
      </c>
    </row>
    <row r="362" spans="1:7" x14ac:dyDescent="0.35">
      <c r="A362" t="s">
        <v>940</v>
      </c>
      <c r="B362" t="s">
        <v>291</v>
      </c>
      <c r="D362" s="1">
        <v>3803</v>
      </c>
      <c r="E362" s="1">
        <v>2007</v>
      </c>
      <c r="F362" t="s">
        <v>941</v>
      </c>
    </row>
    <row r="363" spans="1:7" x14ac:dyDescent="0.35">
      <c r="A363" t="s">
        <v>942</v>
      </c>
      <c r="B363" t="s">
        <v>300</v>
      </c>
      <c r="D363" s="1">
        <v>9999</v>
      </c>
      <c r="E363" s="1" t="s">
        <v>618</v>
      </c>
      <c r="F363" t="s">
        <v>619</v>
      </c>
    </row>
    <row r="364" spans="1:7" x14ac:dyDescent="0.35">
      <c r="A364" t="s">
        <v>943</v>
      </c>
      <c r="B364" t="s">
        <v>304</v>
      </c>
      <c r="D364" s="1">
        <v>3418</v>
      </c>
      <c r="E364" s="1" t="s">
        <v>618</v>
      </c>
      <c r="F364" t="s">
        <v>24</v>
      </c>
      <c r="G364" t="s">
        <v>24</v>
      </c>
    </row>
    <row r="365" spans="1:7" x14ac:dyDescent="0.35">
      <c r="A365" t="s">
        <v>944</v>
      </c>
      <c r="B365" t="s">
        <v>173</v>
      </c>
      <c r="D365" s="1">
        <v>3011</v>
      </c>
      <c r="E365" s="1" t="s">
        <v>618</v>
      </c>
      <c r="F365" t="s">
        <v>24</v>
      </c>
      <c r="G365" t="s">
        <v>24</v>
      </c>
    </row>
    <row r="366" spans="1:7" x14ac:dyDescent="0.35">
      <c r="A366" t="s">
        <v>945</v>
      </c>
      <c r="B366" t="s">
        <v>193</v>
      </c>
      <c r="D366" s="1">
        <v>1508</v>
      </c>
      <c r="E366" s="1">
        <v>2007</v>
      </c>
      <c r="F366" t="s">
        <v>946</v>
      </c>
    </row>
    <row r="367" spans="1:7" x14ac:dyDescent="0.35">
      <c r="A367" t="s">
        <v>947</v>
      </c>
      <c r="B367" t="s">
        <v>302</v>
      </c>
      <c r="D367" s="1">
        <v>5029</v>
      </c>
      <c r="E367" s="1">
        <v>2015</v>
      </c>
      <c r="F367" t="s">
        <v>24</v>
      </c>
    </row>
    <row r="368" spans="1:7" x14ac:dyDescent="0.35">
      <c r="A368" t="s">
        <v>948</v>
      </c>
      <c r="B368" t="s">
        <v>172</v>
      </c>
      <c r="D368" s="1">
        <v>3415</v>
      </c>
      <c r="E368" s="1">
        <v>2011</v>
      </c>
      <c r="F368" t="s">
        <v>24</v>
      </c>
    </row>
    <row r="369" spans="1:7" x14ac:dyDescent="0.35">
      <c r="A369" t="s">
        <v>949</v>
      </c>
      <c r="B369" t="s">
        <v>303</v>
      </c>
      <c r="D369" s="1">
        <v>1144</v>
      </c>
      <c r="E369" s="1" t="s">
        <v>618</v>
      </c>
      <c r="F369" t="s">
        <v>24</v>
      </c>
      <c r="G369" t="s">
        <v>24</v>
      </c>
    </row>
    <row r="370" spans="1:7" x14ac:dyDescent="0.35">
      <c r="A370" t="s">
        <v>950</v>
      </c>
      <c r="B370" t="s">
        <v>158</v>
      </c>
      <c r="D370" s="1">
        <v>5427</v>
      </c>
      <c r="E370" s="1">
        <v>2015</v>
      </c>
      <c r="F370" t="s">
        <v>24</v>
      </c>
    </row>
    <row r="371" spans="1:7" x14ac:dyDescent="0.35">
      <c r="A371" t="s">
        <v>951</v>
      </c>
      <c r="B371" t="s">
        <v>301</v>
      </c>
      <c r="D371" s="1">
        <v>3027</v>
      </c>
      <c r="E371" s="1">
        <v>2015</v>
      </c>
      <c r="F371" t="s">
        <v>24</v>
      </c>
    </row>
    <row r="372" spans="1:7" x14ac:dyDescent="0.35">
      <c r="A372" t="s">
        <v>1769</v>
      </c>
      <c r="B372" t="s">
        <v>1884</v>
      </c>
      <c r="D372">
        <v>1144</v>
      </c>
      <c r="E372" s="1">
        <v>2023</v>
      </c>
    </row>
    <row r="373" spans="1:7" x14ac:dyDescent="0.35">
      <c r="A373" t="s">
        <v>952</v>
      </c>
      <c r="B373" t="s">
        <v>296</v>
      </c>
      <c r="D373" s="1">
        <v>1508</v>
      </c>
      <c r="E373" s="1" t="s">
        <v>618</v>
      </c>
      <c r="F373" t="s">
        <v>946</v>
      </c>
      <c r="G373" t="s">
        <v>24</v>
      </c>
    </row>
    <row r="374" spans="1:7" x14ac:dyDescent="0.35">
      <c r="A374" t="s">
        <v>953</v>
      </c>
      <c r="B374" t="s">
        <v>302</v>
      </c>
      <c r="D374" s="1">
        <v>5059</v>
      </c>
      <c r="E374" s="1">
        <v>2015</v>
      </c>
      <c r="F374" t="s">
        <v>661</v>
      </c>
    </row>
    <row r="375" spans="1:7" x14ac:dyDescent="0.35">
      <c r="A375" t="s">
        <v>954</v>
      </c>
      <c r="B375" t="s">
        <v>554</v>
      </c>
      <c r="D375" s="1">
        <v>5020</v>
      </c>
      <c r="E375" s="1">
        <v>2019</v>
      </c>
    </row>
    <row r="376" spans="1:7" x14ac:dyDescent="0.35">
      <c r="A376" t="s">
        <v>955</v>
      </c>
      <c r="B376" t="s">
        <v>293</v>
      </c>
      <c r="C376" t="s">
        <v>1949</v>
      </c>
      <c r="D376" s="1">
        <v>9999</v>
      </c>
      <c r="E376" s="1">
        <v>2011</v>
      </c>
      <c r="F376" t="s">
        <v>956</v>
      </c>
    </row>
    <row r="377" spans="1:7" x14ac:dyDescent="0.35">
      <c r="A377" t="s">
        <v>957</v>
      </c>
      <c r="B377" t="s">
        <v>298</v>
      </c>
      <c r="D377" s="1">
        <v>4611</v>
      </c>
      <c r="E377" s="1" t="s">
        <v>618</v>
      </c>
      <c r="F377" t="s">
        <v>24</v>
      </c>
      <c r="G377" t="s">
        <v>24</v>
      </c>
    </row>
    <row r="378" spans="1:7" x14ac:dyDescent="0.35">
      <c r="A378" t="s">
        <v>958</v>
      </c>
      <c r="B378" t="s">
        <v>63</v>
      </c>
      <c r="D378" s="1">
        <v>1160</v>
      </c>
      <c r="E378" s="1">
        <v>2007</v>
      </c>
      <c r="F378" t="s">
        <v>24</v>
      </c>
    </row>
    <row r="379" spans="1:7" x14ac:dyDescent="0.35">
      <c r="A379" t="s">
        <v>959</v>
      </c>
      <c r="B379" t="s">
        <v>294</v>
      </c>
      <c r="D379" s="1">
        <v>5424</v>
      </c>
      <c r="E379" s="1" t="s">
        <v>618</v>
      </c>
      <c r="F379" t="s">
        <v>24</v>
      </c>
      <c r="G379" t="s">
        <v>24</v>
      </c>
    </row>
    <row r="380" spans="1:7" x14ac:dyDescent="0.35">
      <c r="A380" t="s">
        <v>960</v>
      </c>
      <c r="B380" t="s">
        <v>307</v>
      </c>
      <c r="D380" s="1">
        <v>5406</v>
      </c>
      <c r="E380" s="1" t="s">
        <v>618</v>
      </c>
      <c r="F380" t="s">
        <v>938</v>
      </c>
      <c r="G380" t="s">
        <v>24</v>
      </c>
    </row>
    <row r="381" spans="1:7" x14ac:dyDescent="0.35">
      <c r="A381" t="s">
        <v>961</v>
      </c>
      <c r="B381" t="s">
        <v>305</v>
      </c>
      <c r="D381" s="1">
        <v>9999</v>
      </c>
      <c r="E381" s="1" t="s">
        <v>618</v>
      </c>
    </row>
    <row r="382" spans="1:7" x14ac:dyDescent="0.35">
      <c r="A382" t="s">
        <v>962</v>
      </c>
      <c r="B382" t="s">
        <v>308</v>
      </c>
      <c r="D382" s="1">
        <v>4622</v>
      </c>
      <c r="E382" s="1">
        <v>2011</v>
      </c>
      <c r="F382" t="s">
        <v>24</v>
      </c>
    </row>
    <row r="383" spans="1:7" x14ac:dyDescent="0.35">
      <c r="A383" t="s">
        <v>963</v>
      </c>
      <c r="B383" t="s">
        <v>310</v>
      </c>
      <c r="D383" s="1">
        <v>5429</v>
      </c>
      <c r="E383" s="1">
        <v>2019</v>
      </c>
    </row>
    <row r="384" spans="1:7" x14ac:dyDescent="0.35">
      <c r="A384" t="s">
        <v>964</v>
      </c>
      <c r="B384" t="s">
        <v>313</v>
      </c>
      <c r="D384" s="1">
        <v>9999</v>
      </c>
      <c r="E384" s="1" t="s">
        <v>618</v>
      </c>
      <c r="F384" t="s">
        <v>619</v>
      </c>
    </row>
    <row r="385" spans="1:7" x14ac:dyDescent="0.35">
      <c r="A385" t="s">
        <v>965</v>
      </c>
      <c r="B385" t="s">
        <v>316</v>
      </c>
      <c r="D385" s="1">
        <v>3805</v>
      </c>
      <c r="E385" s="1" t="s">
        <v>618</v>
      </c>
      <c r="F385" t="s">
        <v>24</v>
      </c>
      <c r="G385" t="s">
        <v>24</v>
      </c>
    </row>
    <row r="386" spans="1:7" x14ac:dyDescent="0.35">
      <c r="A386" t="s">
        <v>966</v>
      </c>
      <c r="B386" t="s">
        <v>322</v>
      </c>
      <c r="D386" s="1">
        <v>5042</v>
      </c>
      <c r="E386" s="1" t="s">
        <v>618</v>
      </c>
      <c r="F386" t="s">
        <v>24</v>
      </c>
      <c r="G386" t="s">
        <v>24</v>
      </c>
    </row>
    <row r="387" spans="1:7" x14ac:dyDescent="0.35">
      <c r="A387" t="s">
        <v>967</v>
      </c>
      <c r="B387" t="s">
        <v>1908</v>
      </c>
      <c r="D387">
        <v>5052</v>
      </c>
      <c r="E387" s="1">
        <v>2023</v>
      </c>
    </row>
    <row r="388" spans="1:7" x14ac:dyDescent="0.35">
      <c r="A388" t="s">
        <v>1819</v>
      </c>
      <c r="B388" t="s">
        <v>1908</v>
      </c>
      <c r="D388">
        <v>5052</v>
      </c>
      <c r="E388" s="1">
        <v>2023</v>
      </c>
    </row>
    <row r="389" spans="1:7" x14ac:dyDescent="0.35">
      <c r="A389" t="s">
        <v>968</v>
      </c>
      <c r="B389" t="s">
        <v>319</v>
      </c>
      <c r="D389" s="1">
        <v>5421</v>
      </c>
      <c r="E389" s="1">
        <v>2011</v>
      </c>
      <c r="F389" t="s">
        <v>969</v>
      </c>
    </row>
    <row r="390" spans="1:7" x14ac:dyDescent="0.35">
      <c r="A390" t="s">
        <v>970</v>
      </c>
      <c r="B390" t="s">
        <v>326</v>
      </c>
      <c r="D390" s="1">
        <v>1811</v>
      </c>
      <c r="E390" s="1">
        <v>2007</v>
      </c>
      <c r="F390" t="s">
        <v>24</v>
      </c>
    </row>
    <row r="391" spans="1:7" x14ac:dyDescent="0.35">
      <c r="A391" t="s">
        <v>971</v>
      </c>
      <c r="B391" t="s">
        <v>320</v>
      </c>
      <c r="D391" s="1">
        <v>9999</v>
      </c>
      <c r="E391" s="1">
        <v>2017</v>
      </c>
      <c r="F391" t="s">
        <v>1946</v>
      </c>
    </row>
    <row r="392" spans="1:7" x14ac:dyDescent="0.35">
      <c r="A392" t="s">
        <v>972</v>
      </c>
      <c r="B392" t="s">
        <v>321</v>
      </c>
      <c r="D392" s="1">
        <v>301</v>
      </c>
      <c r="E392" s="1">
        <v>2015</v>
      </c>
      <c r="F392" t="s">
        <v>24</v>
      </c>
    </row>
    <row r="393" spans="1:7" x14ac:dyDescent="0.35">
      <c r="A393" t="s">
        <v>973</v>
      </c>
      <c r="B393" t="s">
        <v>320</v>
      </c>
      <c r="D393" s="1">
        <v>9999</v>
      </c>
      <c r="E393" s="1">
        <v>2017</v>
      </c>
      <c r="F393" t="s">
        <v>619</v>
      </c>
    </row>
    <row r="394" spans="1:7" x14ac:dyDescent="0.35">
      <c r="A394" t="s">
        <v>974</v>
      </c>
      <c r="B394" t="s">
        <v>323</v>
      </c>
      <c r="D394" s="1">
        <v>3405</v>
      </c>
      <c r="E394" s="1">
        <v>2007</v>
      </c>
      <c r="F394" t="s">
        <v>24</v>
      </c>
    </row>
    <row r="395" spans="1:7" x14ac:dyDescent="0.35">
      <c r="A395" t="s">
        <v>975</v>
      </c>
      <c r="B395" t="s">
        <v>324</v>
      </c>
      <c r="D395" s="1">
        <v>3405</v>
      </c>
      <c r="E395" s="1">
        <v>2011</v>
      </c>
      <c r="F395" t="s">
        <v>24</v>
      </c>
    </row>
    <row r="396" spans="1:7" x14ac:dyDescent="0.35">
      <c r="A396" t="s">
        <v>976</v>
      </c>
      <c r="B396" t="s">
        <v>325</v>
      </c>
    </row>
    <row r="397" spans="1:7" x14ac:dyDescent="0.35">
      <c r="A397" t="s">
        <v>1785</v>
      </c>
      <c r="B397" t="s">
        <v>1861</v>
      </c>
      <c r="D397">
        <v>1124</v>
      </c>
      <c r="E397" s="1">
        <v>2023</v>
      </c>
    </row>
    <row r="398" spans="1:7" x14ac:dyDescent="0.35">
      <c r="A398" t="s">
        <v>977</v>
      </c>
      <c r="B398" t="s">
        <v>331</v>
      </c>
      <c r="D398" s="1">
        <v>1859</v>
      </c>
      <c r="E398" s="1">
        <v>2019</v>
      </c>
    </row>
    <row r="399" spans="1:7" x14ac:dyDescent="0.35">
      <c r="A399" t="s">
        <v>978</v>
      </c>
      <c r="B399" t="s">
        <v>333</v>
      </c>
      <c r="D399" s="1">
        <v>3434</v>
      </c>
      <c r="E399" s="1">
        <v>2011</v>
      </c>
      <c r="F399" t="s">
        <v>24</v>
      </c>
    </row>
    <row r="400" spans="1:7" x14ac:dyDescent="0.35">
      <c r="A400" t="s">
        <v>979</v>
      </c>
      <c r="B400" t="s">
        <v>332</v>
      </c>
      <c r="D400" s="1">
        <v>1151</v>
      </c>
      <c r="E400" s="1" t="s">
        <v>618</v>
      </c>
      <c r="F400" t="s">
        <v>24</v>
      </c>
      <c r="G400" t="s">
        <v>24</v>
      </c>
    </row>
    <row r="401" spans="1:7" x14ac:dyDescent="0.35">
      <c r="A401" t="s">
        <v>980</v>
      </c>
      <c r="B401" t="s">
        <v>335</v>
      </c>
      <c r="D401" s="1">
        <v>5424</v>
      </c>
      <c r="E401" s="1">
        <v>2015</v>
      </c>
      <c r="F401" t="s">
        <v>24</v>
      </c>
    </row>
    <row r="402" spans="1:7" x14ac:dyDescent="0.35">
      <c r="A402" t="s">
        <v>981</v>
      </c>
      <c r="B402" t="s">
        <v>315</v>
      </c>
      <c r="D402" s="1">
        <v>3805</v>
      </c>
      <c r="E402" s="1">
        <v>2015</v>
      </c>
      <c r="F402" t="s">
        <v>982</v>
      </c>
    </row>
    <row r="403" spans="1:7" x14ac:dyDescent="0.35">
      <c r="A403" t="s">
        <v>983</v>
      </c>
      <c r="B403" t="s">
        <v>334</v>
      </c>
      <c r="D403" s="1">
        <v>1834</v>
      </c>
      <c r="E403" s="1" t="s">
        <v>618</v>
      </c>
      <c r="F403" t="s">
        <v>24</v>
      </c>
      <c r="G403" t="s">
        <v>24</v>
      </c>
    </row>
    <row r="404" spans="1:7" x14ac:dyDescent="0.35">
      <c r="A404" t="s">
        <v>984</v>
      </c>
      <c r="B404" t="s">
        <v>336</v>
      </c>
      <c r="D404" s="1">
        <v>3029</v>
      </c>
      <c r="E404" s="1">
        <v>2007</v>
      </c>
      <c r="F404" t="s">
        <v>24</v>
      </c>
    </row>
    <row r="405" spans="1:7" x14ac:dyDescent="0.35">
      <c r="A405" t="s">
        <v>985</v>
      </c>
      <c r="B405" t="s">
        <v>328</v>
      </c>
      <c r="D405" s="1">
        <v>5033</v>
      </c>
      <c r="E405" s="1">
        <v>2011</v>
      </c>
      <c r="F405" t="s">
        <v>24</v>
      </c>
    </row>
    <row r="406" spans="1:7" x14ac:dyDescent="0.35">
      <c r="A406" t="s">
        <v>986</v>
      </c>
      <c r="B406" t="s">
        <v>337</v>
      </c>
      <c r="D406" s="1">
        <v>5031</v>
      </c>
      <c r="E406" s="1" t="s">
        <v>618</v>
      </c>
      <c r="F406" t="s">
        <v>24</v>
      </c>
      <c r="G406" t="s">
        <v>24</v>
      </c>
    </row>
    <row r="407" spans="1:7" x14ac:dyDescent="0.35">
      <c r="A407" t="s">
        <v>987</v>
      </c>
      <c r="B407" t="s">
        <v>338</v>
      </c>
      <c r="D407" s="1">
        <v>5031</v>
      </c>
      <c r="E407" s="1">
        <v>2007</v>
      </c>
      <c r="F407" t="s">
        <v>24</v>
      </c>
    </row>
    <row r="408" spans="1:7" x14ac:dyDescent="0.35">
      <c r="A408" t="s">
        <v>1792</v>
      </c>
      <c r="B408" t="s">
        <v>1902</v>
      </c>
      <c r="D408">
        <v>3122</v>
      </c>
      <c r="E408" s="1">
        <v>2023</v>
      </c>
    </row>
    <row r="409" spans="1:7" x14ac:dyDescent="0.35">
      <c r="A409" t="s">
        <v>988</v>
      </c>
      <c r="B409" t="s">
        <v>347</v>
      </c>
      <c r="D409" s="1">
        <v>9999</v>
      </c>
      <c r="E409" s="1" t="s">
        <v>618</v>
      </c>
      <c r="F409" t="s">
        <v>619</v>
      </c>
    </row>
    <row r="410" spans="1:7" x14ac:dyDescent="0.35">
      <c r="A410" t="s">
        <v>341</v>
      </c>
      <c r="B410" t="s">
        <v>341</v>
      </c>
      <c r="E410" s="1" t="s">
        <v>618</v>
      </c>
    </row>
    <row r="411" spans="1:7" x14ac:dyDescent="0.35">
      <c r="A411" t="s">
        <v>989</v>
      </c>
      <c r="B411" t="s">
        <v>348</v>
      </c>
      <c r="D411" s="1">
        <v>30</v>
      </c>
      <c r="E411" s="1" t="s">
        <v>618</v>
      </c>
    </row>
    <row r="412" spans="1:7" x14ac:dyDescent="0.35">
      <c r="A412" t="s">
        <v>1826</v>
      </c>
      <c r="B412" t="s">
        <v>1847</v>
      </c>
      <c r="D412">
        <v>5028</v>
      </c>
      <c r="E412" s="1">
        <v>2023</v>
      </c>
    </row>
    <row r="413" spans="1:7" x14ac:dyDescent="0.35">
      <c r="A413" t="s">
        <v>990</v>
      </c>
      <c r="B413" t="s">
        <v>344</v>
      </c>
      <c r="D413" s="1">
        <v>5028</v>
      </c>
      <c r="E413" s="1">
        <v>2015</v>
      </c>
      <c r="F413" t="s">
        <v>24</v>
      </c>
    </row>
    <row r="414" spans="1:7" x14ac:dyDescent="0.35">
      <c r="A414" t="s">
        <v>991</v>
      </c>
      <c r="B414" t="s">
        <v>345</v>
      </c>
      <c r="D414" s="1">
        <v>5034</v>
      </c>
      <c r="E414" s="1" t="s">
        <v>618</v>
      </c>
      <c r="F414" t="s">
        <v>24</v>
      </c>
      <c r="G414" t="s">
        <v>24</v>
      </c>
    </row>
    <row r="415" spans="1:7" x14ac:dyDescent="0.35">
      <c r="A415" t="s">
        <v>1758</v>
      </c>
      <c r="B415" t="s">
        <v>1875</v>
      </c>
      <c r="D415">
        <v>1837</v>
      </c>
      <c r="E415" s="1">
        <v>2023</v>
      </c>
    </row>
    <row r="416" spans="1:7" x14ac:dyDescent="0.35">
      <c r="A416" t="s">
        <v>992</v>
      </c>
      <c r="B416" t="s">
        <v>97</v>
      </c>
      <c r="D416" s="1">
        <v>1874</v>
      </c>
      <c r="E416" s="1" t="s">
        <v>618</v>
      </c>
      <c r="F416" t="s">
        <v>24</v>
      </c>
      <c r="G416" t="s">
        <v>24</v>
      </c>
    </row>
    <row r="417" spans="1:7" x14ac:dyDescent="0.35">
      <c r="A417" t="s">
        <v>993</v>
      </c>
      <c r="B417" t="s">
        <v>1847</v>
      </c>
      <c r="D417">
        <v>5028</v>
      </c>
      <c r="E417" s="1">
        <v>2023</v>
      </c>
    </row>
    <row r="418" spans="1:7" x14ac:dyDescent="0.35">
      <c r="A418" t="s">
        <v>994</v>
      </c>
      <c r="B418" t="s">
        <v>349</v>
      </c>
      <c r="D418" s="1">
        <v>4618</v>
      </c>
      <c r="E418" s="1">
        <v>2015</v>
      </c>
      <c r="F418" t="s">
        <v>995</v>
      </c>
    </row>
    <row r="419" spans="1:7" x14ac:dyDescent="0.35">
      <c r="A419" t="s">
        <v>1728</v>
      </c>
      <c r="B419" t="s">
        <v>1854</v>
      </c>
      <c r="D419">
        <v>1874</v>
      </c>
      <c r="E419" s="1">
        <v>2023</v>
      </c>
    </row>
    <row r="420" spans="1:7" x14ac:dyDescent="0.35">
      <c r="A420" t="s">
        <v>996</v>
      </c>
      <c r="B420" t="s">
        <v>342</v>
      </c>
      <c r="D420" s="1">
        <v>1866</v>
      </c>
      <c r="E420" s="1">
        <v>2011</v>
      </c>
      <c r="F420" t="s">
        <v>24</v>
      </c>
    </row>
    <row r="421" spans="1:7" x14ac:dyDescent="0.35">
      <c r="A421" t="s">
        <v>997</v>
      </c>
      <c r="B421" t="s">
        <v>350</v>
      </c>
      <c r="D421" s="1">
        <v>1874</v>
      </c>
      <c r="E421" s="1" t="s">
        <v>618</v>
      </c>
      <c r="F421" t="s">
        <v>24</v>
      </c>
      <c r="G421" t="s">
        <v>24</v>
      </c>
    </row>
    <row r="422" spans="1:7" x14ac:dyDescent="0.35">
      <c r="A422" t="s">
        <v>998</v>
      </c>
      <c r="B422" t="s">
        <v>346</v>
      </c>
      <c r="D422" s="1">
        <v>1833</v>
      </c>
      <c r="E422" s="1">
        <v>2007</v>
      </c>
      <c r="F422" t="s">
        <v>24</v>
      </c>
    </row>
    <row r="423" spans="1:7" x14ac:dyDescent="0.35">
      <c r="A423" t="s">
        <v>999</v>
      </c>
      <c r="B423" t="s">
        <v>339</v>
      </c>
      <c r="D423" s="1">
        <v>5426</v>
      </c>
      <c r="E423" s="1">
        <v>2015</v>
      </c>
      <c r="F423" t="s">
        <v>24</v>
      </c>
    </row>
    <row r="424" spans="1:7" x14ac:dyDescent="0.35">
      <c r="A424" t="s">
        <v>1000</v>
      </c>
      <c r="B424" t="s">
        <v>340</v>
      </c>
      <c r="D424" s="1">
        <v>5444</v>
      </c>
      <c r="E424" s="1" t="s">
        <v>618</v>
      </c>
      <c r="F424" t="s">
        <v>24</v>
      </c>
      <c r="G424" t="s">
        <v>24</v>
      </c>
    </row>
    <row r="425" spans="1:7" x14ac:dyDescent="0.35">
      <c r="A425" t="s">
        <v>1001</v>
      </c>
      <c r="B425" t="s">
        <v>353</v>
      </c>
      <c r="D425" s="1">
        <v>3036</v>
      </c>
      <c r="E425" s="1">
        <v>2019</v>
      </c>
    </row>
    <row r="426" spans="1:7" x14ac:dyDescent="0.35">
      <c r="A426" t="s">
        <v>1002</v>
      </c>
      <c r="B426" t="s">
        <v>351</v>
      </c>
      <c r="D426" s="1">
        <v>3807</v>
      </c>
      <c r="E426" s="1">
        <v>2015</v>
      </c>
      <c r="F426" t="s">
        <v>24</v>
      </c>
    </row>
    <row r="427" spans="1:7" x14ac:dyDescent="0.35">
      <c r="A427" t="s">
        <v>1003</v>
      </c>
      <c r="B427" t="s">
        <v>352</v>
      </c>
      <c r="D427" s="1">
        <v>3036</v>
      </c>
      <c r="E427" s="1">
        <v>2015</v>
      </c>
      <c r="F427" t="s">
        <v>24</v>
      </c>
    </row>
    <row r="428" spans="1:7" x14ac:dyDescent="0.35">
      <c r="A428" t="s">
        <v>1796</v>
      </c>
      <c r="B428" t="s">
        <v>1850</v>
      </c>
      <c r="D428">
        <v>301</v>
      </c>
      <c r="E428" s="1">
        <v>2023</v>
      </c>
    </row>
    <row r="429" spans="1:7" x14ac:dyDescent="0.35">
      <c r="A429" t="s">
        <v>1004</v>
      </c>
      <c r="B429" t="s">
        <v>370</v>
      </c>
      <c r="D429" s="1">
        <v>3046</v>
      </c>
      <c r="E429" s="1">
        <v>2019</v>
      </c>
    </row>
    <row r="430" spans="1:7" x14ac:dyDescent="0.35">
      <c r="A430" t="s">
        <v>1005</v>
      </c>
      <c r="B430" t="s">
        <v>361</v>
      </c>
      <c r="D430" s="1">
        <v>5421</v>
      </c>
      <c r="E430" s="1" t="s">
        <v>618</v>
      </c>
      <c r="F430" t="s">
        <v>664</v>
      </c>
      <c r="G430" t="s">
        <v>24</v>
      </c>
    </row>
    <row r="431" spans="1:7" x14ac:dyDescent="0.35">
      <c r="A431" t="s">
        <v>1006</v>
      </c>
      <c r="B431" t="s">
        <v>356</v>
      </c>
      <c r="D431" s="1">
        <v>3040</v>
      </c>
      <c r="E431" s="1">
        <v>2015</v>
      </c>
      <c r="F431" t="s">
        <v>24</v>
      </c>
    </row>
    <row r="432" spans="1:7" x14ac:dyDescent="0.35">
      <c r="A432" t="s">
        <v>607</v>
      </c>
      <c r="B432" t="s">
        <v>369</v>
      </c>
      <c r="D432" s="1">
        <v>200</v>
      </c>
      <c r="E432" s="1">
        <v>2021</v>
      </c>
    </row>
    <row r="433" spans="1:7" x14ac:dyDescent="0.35">
      <c r="A433" t="s">
        <v>608</v>
      </c>
      <c r="B433" t="s">
        <v>369</v>
      </c>
      <c r="D433" s="1">
        <v>300</v>
      </c>
      <c r="E433" s="1">
        <v>2021</v>
      </c>
    </row>
    <row r="434" spans="1:7" x14ac:dyDescent="0.35">
      <c r="A434" t="s">
        <v>1724</v>
      </c>
      <c r="B434" t="s">
        <v>1851</v>
      </c>
      <c r="D434">
        <v>5501</v>
      </c>
      <c r="E434" s="1">
        <v>2023</v>
      </c>
    </row>
    <row r="435" spans="1:7" x14ac:dyDescent="0.35">
      <c r="A435" t="s">
        <v>1007</v>
      </c>
      <c r="B435" t="s">
        <v>356</v>
      </c>
      <c r="D435" s="1">
        <v>3040</v>
      </c>
      <c r="F435" t="s">
        <v>24</v>
      </c>
      <c r="G435" t="s">
        <v>24</v>
      </c>
    </row>
    <row r="436" spans="1:7" x14ac:dyDescent="0.35">
      <c r="A436" t="s">
        <v>1008</v>
      </c>
      <c r="B436" t="s">
        <v>365</v>
      </c>
      <c r="E436" s="1" t="s">
        <v>618</v>
      </c>
    </row>
    <row r="437" spans="1:7" x14ac:dyDescent="0.35">
      <c r="A437" t="s">
        <v>1009</v>
      </c>
      <c r="B437" t="s">
        <v>362</v>
      </c>
      <c r="D437" s="1">
        <v>9999</v>
      </c>
      <c r="E437" s="1" t="s">
        <v>618</v>
      </c>
      <c r="F437" t="s">
        <v>619</v>
      </c>
    </row>
    <row r="438" spans="1:7" x14ac:dyDescent="0.35">
      <c r="A438" t="s">
        <v>1010</v>
      </c>
      <c r="B438" t="s">
        <v>374</v>
      </c>
      <c r="D438" s="1">
        <v>3413</v>
      </c>
      <c r="E438" s="1">
        <v>2019</v>
      </c>
    </row>
    <row r="439" spans="1:7" x14ac:dyDescent="0.35">
      <c r="A439" t="s">
        <v>1011</v>
      </c>
      <c r="B439" t="s">
        <v>359</v>
      </c>
      <c r="D439" s="1">
        <v>15</v>
      </c>
      <c r="E439" s="1">
        <v>2015</v>
      </c>
    </row>
    <row r="440" spans="1:7" x14ac:dyDescent="0.35">
      <c r="A440" t="s">
        <v>1012</v>
      </c>
      <c r="B440" t="s">
        <v>360</v>
      </c>
      <c r="D440" s="1">
        <v>3414</v>
      </c>
      <c r="E440" s="1" t="s">
        <v>618</v>
      </c>
      <c r="F440" t="s">
        <v>24</v>
      </c>
      <c r="G440" t="s">
        <v>24</v>
      </c>
    </row>
    <row r="441" spans="1:7" x14ac:dyDescent="0.35">
      <c r="A441" t="s">
        <v>1013</v>
      </c>
      <c r="B441" t="s">
        <v>357</v>
      </c>
      <c r="D441" s="1">
        <v>1578</v>
      </c>
      <c r="E441" s="1" t="s">
        <v>618</v>
      </c>
      <c r="F441" t="s">
        <v>624</v>
      </c>
      <c r="G441" t="s">
        <v>24</v>
      </c>
    </row>
    <row r="442" spans="1:7" x14ac:dyDescent="0.35">
      <c r="A442" t="s">
        <v>1014</v>
      </c>
      <c r="B442" t="s">
        <v>359</v>
      </c>
      <c r="D442" s="1">
        <v>1576</v>
      </c>
      <c r="E442" s="1">
        <v>2019</v>
      </c>
    </row>
    <row r="443" spans="1:7" x14ac:dyDescent="0.35">
      <c r="A443" t="s">
        <v>1015</v>
      </c>
      <c r="B443" t="s">
        <v>358</v>
      </c>
      <c r="D443" s="1">
        <v>9999</v>
      </c>
      <c r="E443" s="1">
        <v>2009</v>
      </c>
      <c r="F443" t="s">
        <v>642</v>
      </c>
    </row>
    <row r="444" spans="1:7" x14ac:dyDescent="0.35">
      <c r="A444" t="s">
        <v>1716</v>
      </c>
      <c r="B444" t="s">
        <v>1716</v>
      </c>
      <c r="D444">
        <v>3103</v>
      </c>
      <c r="E444" s="1">
        <v>2023</v>
      </c>
    </row>
    <row r="445" spans="1:7" x14ac:dyDescent="0.35">
      <c r="A445" t="s">
        <v>1749</v>
      </c>
      <c r="B445" t="s">
        <v>1716</v>
      </c>
      <c r="D445">
        <v>31</v>
      </c>
      <c r="E445" s="1">
        <v>2023</v>
      </c>
    </row>
    <row r="446" spans="1:7" x14ac:dyDescent="0.35">
      <c r="A446" t="s">
        <v>1016</v>
      </c>
      <c r="B446" t="s">
        <v>359</v>
      </c>
      <c r="D446" s="1">
        <v>1505</v>
      </c>
      <c r="E446" s="1">
        <v>2019</v>
      </c>
    </row>
    <row r="447" spans="1:7" x14ac:dyDescent="0.35">
      <c r="A447" t="s">
        <v>1017</v>
      </c>
      <c r="B447" t="s">
        <v>364</v>
      </c>
      <c r="E447" s="1" t="s">
        <v>618</v>
      </c>
    </row>
    <row r="448" spans="1:7" x14ac:dyDescent="0.35">
      <c r="A448" t="s">
        <v>1018</v>
      </c>
      <c r="B448" t="s">
        <v>366</v>
      </c>
      <c r="D448" s="1">
        <v>9999</v>
      </c>
      <c r="E448" s="1" t="s">
        <v>618</v>
      </c>
      <c r="F448" t="s">
        <v>642</v>
      </c>
    </row>
    <row r="449" spans="1:7" x14ac:dyDescent="0.35">
      <c r="A449" t="s">
        <v>1019</v>
      </c>
      <c r="B449" t="s">
        <v>367</v>
      </c>
    </row>
    <row r="450" spans="1:7" x14ac:dyDescent="0.35">
      <c r="A450" t="s">
        <v>1020</v>
      </c>
      <c r="B450" t="s">
        <v>354</v>
      </c>
      <c r="D450" s="1">
        <v>5401</v>
      </c>
      <c r="E450" s="1">
        <v>2019</v>
      </c>
    </row>
    <row r="451" spans="1:7" x14ac:dyDescent="0.35">
      <c r="A451" t="s">
        <v>1021</v>
      </c>
      <c r="B451" t="s">
        <v>355</v>
      </c>
      <c r="D451" s="1">
        <v>3005</v>
      </c>
      <c r="E451" s="1">
        <v>2019</v>
      </c>
    </row>
    <row r="452" spans="1:7" x14ac:dyDescent="0.35">
      <c r="A452" t="s">
        <v>1022</v>
      </c>
      <c r="B452" t="s">
        <v>372</v>
      </c>
      <c r="D452" s="1">
        <v>3818</v>
      </c>
      <c r="E452" s="1">
        <v>2007</v>
      </c>
      <c r="F452" t="s">
        <v>24</v>
      </c>
    </row>
    <row r="453" spans="1:7" x14ac:dyDescent="0.35">
      <c r="A453" t="s">
        <v>1723</v>
      </c>
      <c r="B453" t="s">
        <v>1850</v>
      </c>
      <c r="D453">
        <v>31</v>
      </c>
      <c r="E453" s="1">
        <v>2023</v>
      </c>
    </row>
    <row r="454" spans="1:7" x14ac:dyDescent="0.35">
      <c r="A454" t="s">
        <v>1023</v>
      </c>
      <c r="B454" t="s">
        <v>368</v>
      </c>
      <c r="D454" s="1">
        <v>3002</v>
      </c>
      <c r="E454" s="1">
        <v>2019</v>
      </c>
    </row>
    <row r="455" spans="1:7" x14ac:dyDescent="0.35">
      <c r="A455" t="s">
        <v>1024</v>
      </c>
      <c r="B455" t="s">
        <v>371</v>
      </c>
      <c r="D455" s="1">
        <v>4618</v>
      </c>
      <c r="E455" s="1">
        <v>2007</v>
      </c>
      <c r="F455" t="s">
        <v>995</v>
      </c>
    </row>
    <row r="456" spans="1:7" x14ac:dyDescent="0.35">
      <c r="A456" t="s">
        <v>1025</v>
      </c>
      <c r="B456" t="s">
        <v>373</v>
      </c>
      <c r="D456" s="1">
        <v>1119</v>
      </c>
      <c r="E456" s="1" t="s">
        <v>618</v>
      </c>
      <c r="F456" t="s">
        <v>24</v>
      </c>
      <c r="G456" t="s">
        <v>24</v>
      </c>
    </row>
    <row r="457" spans="1:7" x14ac:dyDescent="0.35">
      <c r="A457" t="s">
        <v>1026</v>
      </c>
      <c r="B457" t="s">
        <v>381</v>
      </c>
      <c r="D457" s="1">
        <v>5059</v>
      </c>
      <c r="E457" s="1" t="s">
        <v>618</v>
      </c>
      <c r="F457" t="s">
        <v>1027</v>
      </c>
      <c r="G457" t="s">
        <v>24</v>
      </c>
    </row>
    <row r="458" spans="1:7" x14ac:dyDescent="0.35">
      <c r="A458" t="s">
        <v>1028</v>
      </c>
      <c r="B458" t="s">
        <v>376</v>
      </c>
      <c r="D458" s="1">
        <v>1576</v>
      </c>
      <c r="E458" s="1" t="s">
        <v>618</v>
      </c>
      <c r="F458" t="s">
        <v>24</v>
      </c>
      <c r="G458" t="s">
        <v>24</v>
      </c>
    </row>
    <row r="459" spans="1:7" x14ac:dyDescent="0.35">
      <c r="A459" t="s">
        <v>1029</v>
      </c>
      <c r="B459" t="s">
        <v>377</v>
      </c>
      <c r="D459" s="1">
        <v>3004</v>
      </c>
      <c r="E459" s="1" t="s">
        <v>618</v>
      </c>
      <c r="F459" t="s">
        <v>24</v>
      </c>
      <c r="G459" t="s">
        <v>24</v>
      </c>
    </row>
    <row r="460" spans="1:7" x14ac:dyDescent="0.35">
      <c r="A460" t="s">
        <v>1030</v>
      </c>
      <c r="B460" t="s">
        <v>378</v>
      </c>
      <c r="D460" s="1">
        <v>1505</v>
      </c>
      <c r="E460" s="1" t="s">
        <v>618</v>
      </c>
      <c r="F460" t="s">
        <v>1031</v>
      </c>
      <c r="G460" t="s">
        <v>24</v>
      </c>
    </row>
    <row r="461" spans="1:7" x14ac:dyDescent="0.35">
      <c r="A461" t="s">
        <v>1831</v>
      </c>
      <c r="B461" t="s">
        <v>380</v>
      </c>
      <c r="D461">
        <v>5044</v>
      </c>
      <c r="E461" s="1">
        <v>2023</v>
      </c>
    </row>
    <row r="462" spans="1:7" x14ac:dyDescent="0.35">
      <c r="A462" t="s">
        <v>1032</v>
      </c>
      <c r="B462" t="s">
        <v>380</v>
      </c>
      <c r="D462" s="1">
        <v>5044</v>
      </c>
      <c r="E462" s="1" t="s">
        <v>618</v>
      </c>
      <c r="F462" t="s">
        <v>24</v>
      </c>
      <c r="G462" t="s">
        <v>24</v>
      </c>
    </row>
    <row r="463" spans="1:7" x14ac:dyDescent="0.35">
      <c r="A463" t="s">
        <v>1033</v>
      </c>
      <c r="B463" t="s">
        <v>382</v>
      </c>
      <c r="D463" s="1">
        <v>301</v>
      </c>
      <c r="E463" s="1" t="s">
        <v>618</v>
      </c>
      <c r="F463" t="s">
        <v>24</v>
      </c>
      <c r="G463" t="s">
        <v>24</v>
      </c>
    </row>
    <row r="464" spans="1:7" x14ac:dyDescent="0.35">
      <c r="A464" t="s">
        <v>1808</v>
      </c>
      <c r="B464" t="s">
        <v>385</v>
      </c>
      <c r="D464">
        <v>18</v>
      </c>
      <c r="E464" s="1">
        <v>2023</v>
      </c>
    </row>
    <row r="465" spans="1:7" x14ac:dyDescent="0.35">
      <c r="A465" t="s">
        <v>604</v>
      </c>
      <c r="B465" t="s">
        <v>385</v>
      </c>
      <c r="D465" s="1">
        <v>2000</v>
      </c>
      <c r="E465" s="1">
        <v>2021</v>
      </c>
    </row>
    <row r="466" spans="1:7" x14ac:dyDescent="0.35">
      <c r="A466" t="s">
        <v>1814</v>
      </c>
      <c r="B466" t="s">
        <v>385</v>
      </c>
      <c r="D466">
        <v>1804</v>
      </c>
      <c r="E466" s="1">
        <v>2023</v>
      </c>
    </row>
    <row r="467" spans="1:7" x14ac:dyDescent="0.35">
      <c r="A467" t="s">
        <v>1034</v>
      </c>
      <c r="B467" t="s">
        <v>388</v>
      </c>
      <c r="D467" s="1">
        <v>9999</v>
      </c>
      <c r="E467" s="1">
        <v>2015</v>
      </c>
      <c r="F467" t="s">
        <v>619</v>
      </c>
    </row>
    <row r="468" spans="1:7" x14ac:dyDescent="0.35">
      <c r="A468" t="s">
        <v>1779</v>
      </c>
      <c r="B468" t="s">
        <v>1892</v>
      </c>
      <c r="D468">
        <v>301</v>
      </c>
      <c r="E468" s="1">
        <v>2023</v>
      </c>
    </row>
    <row r="469" spans="1:7" x14ac:dyDescent="0.35">
      <c r="A469" t="s">
        <v>1721</v>
      </c>
      <c r="B469" t="s">
        <v>1848</v>
      </c>
      <c r="D469">
        <v>5603</v>
      </c>
      <c r="E469" s="1">
        <v>2023</v>
      </c>
    </row>
    <row r="470" spans="1:7" x14ac:dyDescent="0.35">
      <c r="A470" t="s">
        <v>1035</v>
      </c>
      <c r="B470" t="s">
        <v>386</v>
      </c>
      <c r="D470" s="1">
        <v>9999</v>
      </c>
      <c r="E470" s="1" t="s">
        <v>618</v>
      </c>
      <c r="F470" t="s">
        <v>619</v>
      </c>
    </row>
    <row r="471" spans="1:7" x14ac:dyDescent="0.35">
      <c r="A471" t="s">
        <v>1795</v>
      </c>
      <c r="B471" t="s">
        <v>1904</v>
      </c>
      <c r="D471">
        <v>301</v>
      </c>
      <c r="E471" s="1">
        <v>2023</v>
      </c>
    </row>
    <row r="472" spans="1:7" x14ac:dyDescent="0.35">
      <c r="A472" t="s">
        <v>596</v>
      </c>
      <c r="B472" t="s">
        <v>384</v>
      </c>
      <c r="D472" s="1">
        <v>9999</v>
      </c>
      <c r="E472" s="1">
        <v>2021</v>
      </c>
      <c r="F472" t="s">
        <v>619</v>
      </c>
    </row>
    <row r="473" spans="1:7" x14ac:dyDescent="0.35">
      <c r="A473" t="s">
        <v>1036</v>
      </c>
      <c r="B473" t="s">
        <v>387</v>
      </c>
      <c r="D473" s="1">
        <v>3420</v>
      </c>
      <c r="E473" s="1">
        <v>2019</v>
      </c>
    </row>
    <row r="474" spans="1:7" x14ac:dyDescent="0.35">
      <c r="A474" t="s">
        <v>1037</v>
      </c>
      <c r="B474" t="s">
        <v>389</v>
      </c>
      <c r="D474" s="1">
        <v>4636</v>
      </c>
      <c r="E474" s="1">
        <v>2011</v>
      </c>
      <c r="F474" t="s">
        <v>24</v>
      </c>
    </row>
    <row r="475" spans="1:7" x14ac:dyDescent="0.35">
      <c r="A475" t="s">
        <v>1038</v>
      </c>
      <c r="B475" t="s">
        <v>427</v>
      </c>
      <c r="D475" s="1">
        <v>5424</v>
      </c>
      <c r="E475" s="1">
        <v>2015</v>
      </c>
      <c r="F475" t="s">
        <v>24</v>
      </c>
    </row>
    <row r="476" spans="1:7" x14ac:dyDescent="0.35">
      <c r="A476" t="s">
        <v>1743</v>
      </c>
      <c r="B476" t="s">
        <v>1866</v>
      </c>
      <c r="D476">
        <v>1867</v>
      </c>
      <c r="E476" s="1">
        <v>2023</v>
      </c>
    </row>
    <row r="477" spans="1:7" x14ac:dyDescent="0.35">
      <c r="A477" t="s">
        <v>1039</v>
      </c>
      <c r="B477" t="s">
        <v>406</v>
      </c>
      <c r="D477" s="1">
        <v>1856</v>
      </c>
      <c r="E477" s="1" t="s">
        <v>618</v>
      </c>
      <c r="F477" t="s">
        <v>24</v>
      </c>
      <c r="G477" t="s">
        <v>24</v>
      </c>
    </row>
    <row r="478" spans="1:7" x14ac:dyDescent="0.35">
      <c r="A478" t="s">
        <v>1040</v>
      </c>
      <c r="B478" t="s">
        <v>391</v>
      </c>
      <c r="D478" s="1">
        <v>3418</v>
      </c>
      <c r="E478" s="1">
        <v>2007</v>
      </c>
      <c r="F478" t="s">
        <v>24</v>
      </c>
    </row>
    <row r="479" spans="1:7" x14ac:dyDescent="0.35">
      <c r="A479" t="s">
        <v>1734</v>
      </c>
      <c r="B479" t="s">
        <v>1857</v>
      </c>
      <c r="D479">
        <v>4651</v>
      </c>
      <c r="E479" s="1">
        <v>2023</v>
      </c>
    </row>
    <row r="480" spans="1:7" x14ac:dyDescent="0.35">
      <c r="A480" t="s">
        <v>1041</v>
      </c>
      <c r="B480" t="s">
        <v>393</v>
      </c>
      <c r="D480" s="1">
        <v>1539</v>
      </c>
      <c r="E480" s="1">
        <v>2007</v>
      </c>
      <c r="F480" t="s">
        <v>24</v>
      </c>
    </row>
    <row r="481" spans="1:7" x14ac:dyDescent="0.35">
      <c r="A481" t="s">
        <v>1042</v>
      </c>
      <c r="B481" t="s">
        <v>392</v>
      </c>
      <c r="D481" s="1">
        <v>4631</v>
      </c>
      <c r="E481" s="1">
        <v>2007</v>
      </c>
      <c r="F481" t="s">
        <v>1043</v>
      </c>
    </row>
    <row r="482" spans="1:7" x14ac:dyDescent="0.35">
      <c r="A482" t="s">
        <v>1837</v>
      </c>
      <c r="B482" t="s">
        <v>1929</v>
      </c>
      <c r="D482">
        <v>5043</v>
      </c>
      <c r="E482" s="1">
        <v>2023</v>
      </c>
    </row>
    <row r="483" spans="1:7" x14ac:dyDescent="0.35">
      <c r="A483" t="s">
        <v>1044</v>
      </c>
      <c r="B483" t="s">
        <v>267</v>
      </c>
      <c r="D483" s="1">
        <v>3803</v>
      </c>
      <c r="E483" s="1">
        <v>2011</v>
      </c>
      <c r="F483" t="s">
        <v>941</v>
      </c>
    </row>
    <row r="484" spans="1:7" x14ac:dyDescent="0.35">
      <c r="A484" t="s">
        <v>1045</v>
      </c>
      <c r="B484" t="s">
        <v>396</v>
      </c>
      <c r="D484" s="1">
        <v>3424</v>
      </c>
      <c r="E484" s="1" t="s">
        <v>618</v>
      </c>
      <c r="F484" t="s">
        <v>24</v>
      </c>
      <c r="G484" t="s">
        <v>24</v>
      </c>
    </row>
    <row r="485" spans="1:7" x14ac:dyDescent="0.35">
      <c r="A485" t="s">
        <v>1812</v>
      </c>
      <c r="B485" t="s">
        <v>1913</v>
      </c>
      <c r="D485">
        <v>1832</v>
      </c>
      <c r="E485" s="1">
        <v>2023</v>
      </c>
    </row>
    <row r="486" spans="1:7" x14ac:dyDescent="0.35">
      <c r="A486" t="s">
        <v>1046</v>
      </c>
      <c r="B486" t="s">
        <v>404</v>
      </c>
      <c r="D486" s="1">
        <v>1836</v>
      </c>
      <c r="E486" s="1" t="s">
        <v>618</v>
      </c>
      <c r="F486" t="s">
        <v>24</v>
      </c>
      <c r="G486" t="s">
        <v>24</v>
      </c>
    </row>
    <row r="487" spans="1:7" x14ac:dyDescent="0.35">
      <c r="A487" t="s">
        <v>1047</v>
      </c>
      <c r="B487" t="s">
        <v>397</v>
      </c>
      <c r="D487" s="1">
        <v>301</v>
      </c>
      <c r="E487" s="1" t="s">
        <v>618</v>
      </c>
      <c r="F487" t="s">
        <v>24</v>
      </c>
      <c r="G487" t="s">
        <v>24</v>
      </c>
    </row>
    <row r="488" spans="1:7" x14ac:dyDescent="0.35">
      <c r="A488" t="s">
        <v>1048</v>
      </c>
      <c r="B488" t="s">
        <v>401</v>
      </c>
      <c r="D488" s="1">
        <v>3027</v>
      </c>
      <c r="E488" s="1" t="s">
        <v>618</v>
      </c>
      <c r="F488" t="s">
        <v>24</v>
      </c>
      <c r="G488" t="s">
        <v>24</v>
      </c>
    </row>
    <row r="489" spans="1:7" x14ac:dyDescent="0.35">
      <c r="A489" t="s">
        <v>1049</v>
      </c>
      <c r="B489" t="s">
        <v>395</v>
      </c>
      <c r="D489" s="1">
        <v>5423</v>
      </c>
      <c r="E489" s="1" t="s">
        <v>618</v>
      </c>
      <c r="F489" t="s">
        <v>24</v>
      </c>
      <c r="G489" t="s">
        <v>24</v>
      </c>
    </row>
    <row r="490" spans="1:7" x14ac:dyDescent="0.35">
      <c r="A490" t="s">
        <v>609</v>
      </c>
      <c r="B490" t="s">
        <v>394</v>
      </c>
      <c r="D490" s="1">
        <v>400</v>
      </c>
      <c r="E490" s="1">
        <v>2021</v>
      </c>
    </row>
    <row r="491" spans="1:7" x14ac:dyDescent="0.35">
      <c r="A491" t="s">
        <v>1809</v>
      </c>
      <c r="B491" t="s">
        <v>1912</v>
      </c>
      <c r="D491">
        <v>4003</v>
      </c>
      <c r="E491" s="1">
        <v>2023</v>
      </c>
    </row>
    <row r="492" spans="1:7" x14ac:dyDescent="0.35">
      <c r="A492" t="s">
        <v>1050</v>
      </c>
      <c r="B492" t="s">
        <v>407</v>
      </c>
      <c r="D492" s="1">
        <v>1856</v>
      </c>
      <c r="E492" s="1">
        <v>2019</v>
      </c>
    </row>
    <row r="493" spans="1:7" x14ac:dyDescent="0.35">
      <c r="A493" t="s">
        <v>1051</v>
      </c>
      <c r="B493" t="s">
        <v>398</v>
      </c>
      <c r="D493" s="1">
        <v>3411</v>
      </c>
      <c r="E493" s="1">
        <v>2007</v>
      </c>
      <c r="F493" t="s">
        <v>24</v>
      </c>
    </row>
    <row r="494" spans="1:7" x14ac:dyDescent="0.35">
      <c r="A494" t="s">
        <v>1052</v>
      </c>
      <c r="B494" t="s">
        <v>402</v>
      </c>
      <c r="D494" s="1">
        <v>9999</v>
      </c>
      <c r="E494" s="1" t="s">
        <v>618</v>
      </c>
      <c r="F494" t="s">
        <v>1053</v>
      </c>
      <c r="G494" t="s">
        <v>24</v>
      </c>
    </row>
    <row r="495" spans="1:7" x14ac:dyDescent="0.35">
      <c r="A495" t="s">
        <v>1054</v>
      </c>
      <c r="B495" t="s">
        <v>160</v>
      </c>
      <c r="D495" s="1">
        <v>3811</v>
      </c>
      <c r="E495" s="1" t="s">
        <v>618</v>
      </c>
      <c r="F495" t="s">
        <v>707</v>
      </c>
      <c r="G495" t="s">
        <v>24</v>
      </c>
    </row>
    <row r="496" spans="1:7" x14ac:dyDescent="0.35">
      <c r="A496" t="s">
        <v>1055</v>
      </c>
      <c r="B496" t="s">
        <v>399</v>
      </c>
      <c r="D496" s="1">
        <v>4631</v>
      </c>
      <c r="E496" s="1" t="s">
        <v>618</v>
      </c>
      <c r="F496" t="s">
        <v>727</v>
      </c>
      <c r="G496" t="s">
        <v>24</v>
      </c>
    </row>
    <row r="497" spans="1:7" x14ac:dyDescent="0.35">
      <c r="A497" t="s">
        <v>1056</v>
      </c>
      <c r="B497" t="s">
        <v>160</v>
      </c>
      <c r="D497" s="1">
        <v>3811</v>
      </c>
      <c r="E497" s="1" t="s">
        <v>618</v>
      </c>
      <c r="F497" t="s">
        <v>707</v>
      </c>
    </row>
    <row r="498" spans="1:7" x14ac:dyDescent="0.35">
      <c r="A498" t="s">
        <v>1057</v>
      </c>
      <c r="B498" t="s">
        <v>390</v>
      </c>
      <c r="D498" s="1">
        <v>4631</v>
      </c>
      <c r="E498" s="1">
        <v>2011</v>
      </c>
      <c r="F498" t="s">
        <v>727</v>
      </c>
    </row>
    <row r="499" spans="1:7" x14ac:dyDescent="0.35">
      <c r="A499" t="s">
        <v>1058</v>
      </c>
      <c r="B499" t="s">
        <v>400</v>
      </c>
      <c r="D499" s="1">
        <v>1860</v>
      </c>
      <c r="E499" s="1" t="s">
        <v>618</v>
      </c>
      <c r="F499" t="s">
        <v>24</v>
      </c>
      <c r="G499" t="s">
        <v>24</v>
      </c>
    </row>
    <row r="500" spans="1:7" x14ac:dyDescent="0.35">
      <c r="A500" t="s">
        <v>1059</v>
      </c>
      <c r="B500" t="s">
        <v>177</v>
      </c>
      <c r="D500" s="1">
        <v>3813</v>
      </c>
      <c r="E500" s="1">
        <v>2007</v>
      </c>
      <c r="F500" t="s">
        <v>24</v>
      </c>
    </row>
    <row r="501" spans="1:7" x14ac:dyDescent="0.35">
      <c r="A501" t="s">
        <v>1060</v>
      </c>
      <c r="B501" t="s">
        <v>403</v>
      </c>
      <c r="D501" s="1">
        <v>9999</v>
      </c>
      <c r="E501" s="1">
        <v>2011</v>
      </c>
      <c r="F501" t="s">
        <v>619</v>
      </c>
    </row>
    <row r="502" spans="1:7" x14ac:dyDescent="0.35">
      <c r="A502" t="s">
        <v>1061</v>
      </c>
      <c r="B502" t="s">
        <v>405</v>
      </c>
      <c r="D502" s="1">
        <v>5025</v>
      </c>
      <c r="E502" s="1" t="s">
        <v>618</v>
      </c>
      <c r="F502" t="s">
        <v>24</v>
      </c>
      <c r="G502" t="s">
        <v>24</v>
      </c>
    </row>
    <row r="503" spans="1:7" x14ac:dyDescent="0.35">
      <c r="A503" t="s">
        <v>1719</v>
      </c>
      <c r="B503" t="s">
        <v>445</v>
      </c>
      <c r="D503">
        <v>5530</v>
      </c>
      <c r="E503" s="1">
        <v>2023</v>
      </c>
    </row>
    <row r="504" spans="1:7" x14ac:dyDescent="0.35">
      <c r="A504" t="s">
        <v>1062</v>
      </c>
      <c r="B504" t="s">
        <v>447</v>
      </c>
      <c r="D504" s="1">
        <v>5421</v>
      </c>
      <c r="E504" s="1" t="s">
        <v>618</v>
      </c>
      <c r="F504" t="s">
        <v>670</v>
      </c>
      <c r="G504" t="s">
        <v>24</v>
      </c>
    </row>
    <row r="505" spans="1:7" x14ac:dyDescent="0.35">
      <c r="A505" t="s">
        <v>1063</v>
      </c>
      <c r="B505" t="s">
        <v>543</v>
      </c>
      <c r="D505" s="1">
        <v>5020</v>
      </c>
      <c r="E505" s="1" t="s">
        <v>618</v>
      </c>
      <c r="F505" t="s">
        <v>24</v>
      </c>
      <c r="G505" t="s">
        <v>24</v>
      </c>
    </row>
    <row r="506" spans="1:7" x14ac:dyDescent="0.35">
      <c r="A506" t="s">
        <v>1064</v>
      </c>
      <c r="B506" t="s">
        <v>1065</v>
      </c>
      <c r="F506" t="s">
        <v>24</v>
      </c>
      <c r="G506" t="s">
        <v>24</v>
      </c>
    </row>
    <row r="507" spans="1:7" x14ac:dyDescent="0.35">
      <c r="A507" t="s">
        <v>1818</v>
      </c>
      <c r="B507" t="s">
        <v>1917</v>
      </c>
      <c r="D507">
        <v>56</v>
      </c>
      <c r="E507" s="1">
        <v>2023</v>
      </c>
    </row>
    <row r="508" spans="1:7" x14ac:dyDescent="0.35">
      <c r="A508" t="s">
        <v>1066</v>
      </c>
      <c r="B508" t="s">
        <v>439</v>
      </c>
      <c r="D508" s="1">
        <v>3003</v>
      </c>
      <c r="E508" s="1">
        <v>2019</v>
      </c>
    </row>
    <row r="509" spans="1:7" x14ac:dyDescent="0.35">
      <c r="A509" t="s">
        <v>1067</v>
      </c>
      <c r="B509" t="s">
        <v>417</v>
      </c>
      <c r="D509" s="1">
        <v>5430</v>
      </c>
      <c r="E509" s="1">
        <v>2015</v>
      </c>
      <c r="F509" t="s">
        <v>24</v>
      </c>
    </row>
    <row r="510" spans="1:7" x14ac:dyDescent="0.35">
      <c r="A510" t="s">
        <v>1832</v>
      </c>
      <c r="B510" t="s">
        <v>1924</v>
      </c>
      <c r="D510">
        <v>180402</v>
      </c>
      <c r="E510" s="1">
        <v>2023</v>
      </c>
      <c r="F510" t="s">
        <v>1934</v>
      </c>
    </row>
    <row r="511" spans="1:7" x14ac:dyDescent="0.35">
      <c r="A511" t="s">
        <v>1068</v>
      </c>
      <c r="B511" t="s">
        <v>409</v>
      </c>
      <c r="D511" s="1">
        <v>1840</v>
      </c>
      <c r="E511" s="1">
        <v>2015</v>
      </c>
      <c r="F511" t="s">
        <v>24</v>
      </c>
    </row>
    <row r="512" spans="1:7" x14ac:dyDescent="0.35">
      <c r="A512" t="s">
        <v>1069</v>
      </c>
      <c r="B512" t="s">
        <v>430</v>
      </c>
      <c r="D512" s="1">
        <v>4638</v>
      </c>
      <c r="E512" s="1" t="s">
        <v>618</v>
      </c>
      <c r="F512" t="s">
        <v>24</v>
      </c>
      <c r="G512" t="s">
        <v>24</v>
      </c>
    </row>
    <row r="513" spans="1:7" x14ac:dyDescent="0.35">
      <c r="A513" t="s">
        <v>1070</v>
      </c>
      <c r="B513" t="s">
        <v>425</v>
      </c>
      <c r="D513" s="1">
        <v>4650</v>
      </c>
      <c r="E513" s="1">
        <v>2011</v>
      </c>
      <c r="F513" t="s">
        <v>24</v>
      </c>
    </row>
    <row r="514" spans="1:7" x14ac:dyDescent="0.35">
      <c r="A514" t="s">
        <v>1071</v>
      </c>
      <c r="B514" t="s">
        <v>421</v>
      </c>
      <c r="D514" s="1">
        <v>301</v>
      </c>
      <c r="E514" s="1" t="s">
        <v>618</v>
      </c>
      <c r="F514" t="s">
        <v>24</v>
      </c>
      <c r="G514" t="s">
        <v>24</v>
      </c>
    </row>
    <row r="515" spans="1:7" x14ac:dyDescent="0.35">
      <c r="A515" t="s">
        <v>1072</v>
      </c>
      <c r="B515" t="s">
        <v>1065</v>
      </c>
      <c r="D515" s="1">
        <v>9999</v>
      </c>
      <c r="F515" t="s">
        <v>642</v>
      </c>
    </row>
    <row r="516" spans="1:7" x14ac:dyDescent="0.35">
      <c r="A516" t="s">
        <v>1817</v>
      </c>
      <c r="B516" t="s">
        <v>1917</v>
      </c>
      <c r="D516">
        <v>56</v>
      </c>
      <c r="E516" s="1">
        <v>2023</v>
      </c>
    </row>
    <row r="517" spans="1:7" x14ac:dyDescent="0.35">
      <c r="A517" t="s">
        <v>1073</v>
      </c>
      <c r="B517" t="s">
        <v>426</v>
      </c>
      <c r="D517" s="1">
        <v>9999</v>
      </c>
      <c r="E517" s="1">
        <v>2007</v>
      </c>
      <c r="F517" t="s">
        <v>1945</v>
      </c>
    </row>
    <row r="518" spans="1:7" x14ac:dyDescent="0.35">
      <c r="A518" t="s">
        <v>1074</v>
      </c>
      <c r="B518" t="s">
        <v>430</v>
      </c>
      <c r="D518" s="1">
        <v>4602</v>
      </c>
      <c r="E518" s="1" t="s">
        <v>618</v>
      </c>
      <c r="F518" t="s">
        <v>790</v>
      </c>
    </row>
    <row r="519" spans="1:7" x14ac:dyDescent="0.35">
      <c r="A519" t="s">
        <v>1944</v>
      </c>
      <c r="B519" t="s">
        <v>426</v>
      </c>
      <c r="D519" s="1">
        <v>9999</v>
      </c>
      <c r="E519" s="1">
        <v>2007</v>
      </c>
      <c r="F519" t="s">
        <v>619</v>
      </c>
    </row>
    <row r="520" spans="1:7" x14ac:dyDescent="0.35">
      <c r="A520" t="s">
        <v>1075</v>
      </c>
      <c r="B520" t="s">
        <v>410</v>
      </c>
      <c r="D520" s="1">
        <v>4226</v>
      </c>
      <c r="E520" s="1" t="s">
        <v>618</v>
      </c>
      <c r="F520" t="s">
        <v>24</v>
      </c>
      <c r="G520" t="s">
        <v>24</v>
      </c>
    </row>
    <row r="521" spans="1:7" x14ac:dyDescent="0.35">
      <c r="A521" t="s">
        <v>1076</v>
      </c>
      <c r="B521" t="s">
        <v>428</v>
      </c>
      <c r="D521" s="1">
        <v>92</v>
      </c>
      <c r="F521" t="s">
        <v>642</v>
      </c>
    </row>
    <row r="522" spans="1:7" x14ac:dyDescent="0.35">
      <c r="A522" t="s">
        <v>1077</v>
      </c>
      <c r="B522" t="s">
        <v>410</v>
      </c>
      <c r="D522" s="1">
        <v>1837</v>
      </c>
      <c r="E522" s="1" t="s">
        <v>618</v>
      </c>
      <c r="F522" t="s">
        <v>24</v>
      </c>
      <c r="G522" t="s">
        <v>24</v>
      </c>
    </row>
    <row r="523" spans="1:7" x14ac:dyDescent="0.35">
      <c r="A523" t="s">
        <v>1815</v>
      </c>
      <c r="B523" t="s">
        <v>1915</v>
      </c>
      <c r="D523">
        <v>5610</v>
      </c>
      <c r="E523" s="1">
        <v>2023</v>
      </c>
    </row>
    <row r="524" spans="1:7" x14ac:dyDescent="0.35">
      <c r="A524" t="s">
        <v>1078</v>
      </c>
      <c r="B524" t="s">
        <v>430</v>
      </c>
      <c r="D524" s="1">
        <v>5419</v>
      </c>
      <c r="E524" s="1" t="s">
        <v>618</v>
      </c>
      <c r="F524" t="s">
        <v>24</v>
      </c>
      <c r="G524" t="s">
        <v>24</v>
      </c>
    </row>
    <row r="525" spans="1:7" x14ac:dyDescent="0.35">
      <c r="A525" t="s">
        <v>1733</v>
      </c>
      <c r="B525" t="s">
        <v>430</v>
      </c>
      <c r="D525">
        <v>3418</v>
      </c>
      <c r="E525" s="1">
        <v>2023</v>
      </c>
    </row>
    <row r="526" spans="1:7" x14ac:dyDescent="0.35">
      <c r="A526" t="s">
        <v>1079</v>
      </c>
      <c r="B526" t="s">
        <v>436</v>
      </c>
      <c r="D526" s="1">
        <v>1103</v>
      </c>
      <c r="E526" s="1" t="s">
        <v>618</v>
      </c>
      <c r="F526" t="s">
        <v>1080</v>
      </c>
      <c r="G526" t="s">
        <v>24</v>
      </c>
    </row>
    <row r="527" spans="1:7" x14ac:dyDescent="0.35">
      <c r="A527" t="s">
        <v>1081</v>
      </c>
      <c r="B527" t="s">
        <v>415</v>
      </c>
      <c r="D527" s="1">
        <v>1816</v>
      </c>
      <c r="E527" s="1" t="s">
        <v>618</v>
      </c>
      <c r="F527" t="s">
        <v>24</v>
      </c>
      <c r="G527" t="s">
        <v>24</v>
      </c>
    </row>
    <row r="528" spans="1:7" x14ac:dyDescent="0.35">
      <c r="A528" t="s">
        <v>1082</v>
      </c>
      <c r="B528" t="s">
        <v>441</v>
      </c>
      <c r="D528" s="1">
        <v>1820</v>
      </c>
      <c r="E528" s="1">
        <v>2007</v>
      </c>
      <c r="F528" t="s">
        <v>24</v>
      </c>
    </row>
    <row r="529" spans="1:7" x14ac:dyDescent="0.35">
      <c r="A529" t="s">
        <v>1083</v>
      </c>
      <c r="B529" t="s">
        <v>422</v>
      </c>
      <c r="D529" s="1">
        <v>5441</v>
      </c>
      <c r="E529" s="1" t="s">
        <v>618</v>
      </c>
      <c r="F529" t="s">
        <v>24</v>
      </c>
      <c r="G529" t="s">
        <v>24</v>
      </c>
    </row>
    <row r="530" spans="1:7" x14ac:dyDescent="0.35">
      <c r="A530" t="s">
        <v>1084</v>
      </c>
      <c r="B530" t="s">
        <v>419</v>
      </c>
      <c r="D530" s="1">
        <v>5441</v>
      </c>
      <c r="F530" t="s">
        <v>24</v>
      </c>
    </row>
    <row r="531" spans="1:7" x14ac:dyDescent="0.35">
      <c r="A531" t="s">
        <v>1085</v>
      </c>
      <c r="B531" t="s">
        <v>464</v>
      </c>
      <c r="D531" s="1">
        <v>5059</v>
      </c>
      <c r="E531" s="1">
        <v>2011</v>
      </c>
      <c r="F531" t="s">
        <v>1027</v>
      </c>
    </row>
    <row r="532" spans="1:7" x14ac:dyDescent="0.35">
      <c r="A532" t="s">
        <v>1086</v>
      </c>
      <c r="B532" t="s">
        <v>488</v>
      </c>
      <c r="D532" s="1">
        <v>1812</v>
      </c>
      <c r="E532" s="1" t="s">
        <v>618</v>
      </c>
      <c r="F532" t="s">
        <v>24</v>
      </c>
      <c r="G532" t="s">
        <v>24</v>
      </c>
    </row>
    <row r="533" spans="1:7" x14ac:dyDescent="0.35">
      <c r="A533" t="s">
        <v>1087</v>
      </c>
      <c r="B533" t="s">
        <v>465</v>
      </c>
      <c r="D533" s="1">
        <v>5059</v>
      </c>
      <c r="E533" s="1">
        <v>2019</v>
      </c>
    </row>
    <row r="534" spans="1:7" x14ac:dyDescent="0.35">
      <c r="A534" t="s">
        <v>1088</v>
      </c>
      <c r="B534" t="s">
        <v>411</v>
      </c>
      <c r="D534" s="1">
        <v>5043</v>
      </c>
      <c r="E534" s="1" t="s">
        <v>618</v>
      </c>
      <c r="F534" t="s">
        <v>24</v>
      </c>
      <c r="G534" t="s">
        <v>24</v>
      </c>
    </row>
    <row r="535" spans="1:7" x14ac:dyDescent="0.35">
      <c r="A535" t="s">
        <v>1089</v>
      </c>
      <c r="B535" t="s">
        <v>414</v>
      </c>
      <c r="D535" s="1">
        <v>1875</v>
      </c>
      <c r="E535" s="1" t="s">
        <v>618</v>
      </c>
      <c r="F535" t="s">
        <v>24</v>
      </c>
      <c r="G535" t="s">
        <v>24</v>
      </c>
    </row>
    <row r="536" spans="1:7" x14ac:dyDescent="0.35">
      <c r="A536" t="s">
        <v>1090</v>
      </c>
      <c r="B536" t="s">
        <v>420</v>
      </c>
    </row>
    <row r="537" spans="1:7" x14ac:dyDescent="0.35">
      <c r="A537" t="s">
        <v>1091</v>
      </c>
      <c r="B537" t="s">
        <v>472</v>
      </c>
      <c r="D537" s="1">
        <v>1832</v>
      </c>
      <c r="E537" s="1">
        <v>2019</v>
      </c>
    </row>
    <row r="538" spans="1:7" x14ac:dyDescent="0.35">
      <c r="A538" t="s">
        <v>1092</v>
      </c>
      <c r="B538" t="s">
        <v>443</v>
      </c>
      <c r="D538" s="1">
        <v>5032</v>
      </c>
      <c r="E538" s="1">
        <v>2019</v>
      </c>
    </row>
    <row r="539" spans="1:7" x14ac:dyDescent="0.35">
      <c r="A539" t="s">
        <v>1093</v>
      </c>
      <c r="B539" t="s">
        <v>433</v>
      </c>
      <c r="D539" s="1">
        <v>4619</v>
      </c>
      <c r="E539" s="1">
        <v>2007</v>
      </c>
      <c r="F539" t="s">
        <v>24</v>
      </c>
    </row>
    <row r="540" spans="1:7" x14ac:dyDescent="0.35">
      <c r="A540" t="s">
        <v>1094</v>
      </c>
      <c r="B540" t="s">
        <v>452</v>
      </c>
      <c r="D540" s="1">
        <v>1856</v>
      </c>
      <c r="E540" s="1">
        <v>2019</v>
      </c>
    </row>
    <row r="541" spans="1:7" x14ac:dyDescent="0.35">
      <c r="A541" t="s">
        <v>1095</v>
      </c>
      <c r="B541" t="s">
        <v>508</v>
      </c>
      <c r="D541" s="1">
        <v>4649</v>
      </c>
      <c r="E541" s="1">
        <v>2011</v>
      </c>
      <c r="F541" t="s">
        <v>839</v>
      </c>
    </row>
    <row r="542" spans="1:7" x14ac:dyDescent="0.35">
      <c r="A542" t="s">
        <v>1096</v>
      </c>
      <c r="B542" t="s">
        <v>444</v>
      </c>
      <c r="D542" s="1">
        <v>301</v>
      </c>
      <c r="E542" s="1">
        <v>2019</v>
      </c>
    </row>
    <row r="543" spans="1:7" x14ac:dyDescent="0.35">
      <c r="A543" t="s">
        <v>1097</v>
      </c>
      <c r="B543" t="s">
        <v>445</v>
      </c>
      <c r="D543" s="1">
        <v>5421</v>
      </c>
      <c r="E543" s="1">
        <v>2019</v>
      </c>
    </row>
    <row r="544" spans="1:7" x14ac:dyDescent="0.35">
      <c r="A544" t="s">
        <v>1098</v>
      </c>
      <c r="B544" t="s">
        <v>452</v>
      </c>
      <c r="D544" s="1">
        <v>5439</v>
      </c>
      <c r="E544" s="1">
        <v>2019</v>
      </c>
    </row>
    <row r="545" spans="1:7" x14ac:dyDescent="0.35">
      <c r="A545" t="s">
        <v>1099</v>
      </c>
      <c r="B545" t="s">
        <v>453</v>
      </c>
      <c r="D545" s="1">
        <v>1856</v>
      </c>
      <c r="E545" s="1" t="s">
        <v>618</v>
      </c>
      <c r="F545" t="s">
        <v>24</v>
      </c>
      <c r="G545" t="s">
        <v>24</v>
      </c>
    </row>
    <row r="546" spans="1:7" x14ac:dyDescent="0.35">
      <c r="A546" t="s">
        <v>1100</v>
      </c>
      <c r="B546" t="s">
        <v>455</v>
      </c>
      <c r="D546" s="1">
        <v>5020</v>
      </c>
      <c r="E546" s="1">
        <v>2011</v>
      </c>
      <c r="F546" t="s">
        <v>24</v>
      </c>
    </row>
    <row r="547" spans="1:7" x14ac:dyDescent="0.35">
      <c r="A547" t="s">
        <v>1101</v>
      </c>
      <c r="B547" t="s">
        <v>460</v>
      </c>
      <c r="D547" s="1">
        <v>5425</v>
      </c>
      <c r="E547" s="1" t="s">
        <v>618</v>
      </c>
      <c r="F547" t="s">
        <v>24</v>
      </c>
      <c r="G547" t="s">
        <v>24</v>
      </c>
    </row>
    <row r="548" spans="1:7" x14ac:dyDescent="0.35">
      <c r="A548" t="s">
        <v>1102</v>
      </c>
      <c r="B548" t="s">
        <v>438</v>
      </c>
      <c r="D548" s="1">
        <v>3813</v>
      </c>
      <c r="E548" s="1">
        <v>2019</v>
      </c>
    </row>
    <row r="549" spans="1:7" x14ac:dyDescent="0.35">
      <c r="A549" t="s">
        <v>1103</v>
      </c>
      <c r="B549" t="s">
        <v>490</v>
      </c>
      <c r="D549" s="1">
        <v>3438</v>
      </c>
      <c r="E549" s="1">
        <v>2011</v>
      </c>
      <c r="F549" t="s">
        <v>24</v>
      </c>
    </row>
    <row r="550" spans="1:7" x14ac:dyDescent="0.35">
      <c r="A550" t="s">
        <v>1104</v>
      </c>
      <c r="B550" t="s">
        <v>423</v>
      </c>
      <c r="D550" s="1">
        <v>9999</v>
      </c>
      <c r="E550" s="1">
        <v>2009</v>
      </c>
      <c r="F550" t="s">
        <v>642</v>
      </c>
    </row>
    <row r="551" spans="1:7" x14ac:dyDescent="0.35">
      <c r="A551" t="s">
        <v>1774</v>
      </c>
      <c r="B551" t="s">
        <v>1888</v>
      </c>
      <c r="D551">
        <v>4204</v>
      </c>
      <c r="E551" s="1">
        <v>2023</v>
      </c>
    </row>
    <row r="552" spans="1:7" x14ac:dyDescent="0.35">
      <c r="A552" t="s">
        <v>1105</v>
      </c>
      <c r="B552" t="s">
        <v>461</v>
      </c>
      <c r="D552" s="1">
        <v>1804</v>
      </c>
      <c r="E552" s="1" t="s">
        <v>618</v>
      </c>
      <c r="F552" t="s">
        <v>1106</v>
      </c>
      <c r="G552" t="s">
        <v>24</v>
      </c>
    </row>
    <row r="553" spans="1:7" x14ac:dyDescent="0.35">
      <c r="A553" t="s">
        <v>1107</v>
      </c>
      <c r="B553" t="s">
        <v>426</v>
      </c>
      <c r="D553" s="1">
        <v>9999</v>
      </c>
      <c r="E553" s="1">
        <v>2007</v>
      </c>
      <c r="F553" t="s">
        <v>619</v>
      </c>
    </row>
    <row r="554" spans="1:7" x14ac:dyDescent="0.35">
      <c r="A554" t="s">
        <v>1108</v>
      </c>
      <c r="B554" t="s">
        <v>418</v>
      </c>
      <c r="D554" s="1">
        <v>5441</v>
      </c>
      <c r="E554" s="1">
        <v>2011</v>
      </c>
      <c r="F554" t="s">
        <v>24</v>
      </c>
    </row>
    <row r="555" spans="1:7" x14ac:dyDescent="0.35">
      <c r="A555" t="s">
        <v>1718</v>
      </c>
      <c r="B555" t="s">
        <v>1845</v>
      </c>
      <c r="D555">
        <v>3105</v>
      </c>
      <c r="E555" s="1">
        <v>2023</v>
      </c>
    </row>
    <row r="556" spans="1:7" x14ac:dyDescent="0.35">
      <c r="A556" t="s">
        <v>1109</v>
      </c>
      <c r="B556" t="s">
        <v>442</v>
      </c>
      <c r="D556" s="1">
        <v>5402</v>
      </c>
      <c r="E556" s="1" t="s">
        <v>618</v>
      </c>
      <c r="F556" t="s">
        <v>680</v>
      </c>
      <c r="G556" t="s">
        <v>24</v>
      </c>
    </row>
    <row r="557" spans="1:7" x14ac:dyDescent="0.35">
      <c r="A557" t="s">
        <v>1768</v>
      </c>
      <c r="B557" t="s">
        <v>1883</v>
      </c>
      <c r="D557">
        <v>5616</v>
      </c>
      <c r="E557" s="1">
        <v>2023</v>
      </c>
    </row>
    <row r="558" spans="1:7" x14ac:dyDescent="0.35">
      <c r="A558" t="s">
        <v>1760</v>
      </c>
      <c r="B558" t="s">
        <v>1878</v>
      </c>
      <c r="D558">
        <v>5607</v>
      </c>
      <c r="E558" s="1">
        <v>2023</v>
      </c>
    </row>
    <row r="559" spans="1:7" x14ac:dyDescent="0.35">
      <c r="A559" t="s">
        <v>1110</v>
      </c>
      <c r="B559" t="s">
        <v>437</v>
      </c>
      <c r="D559" s="1">
        <v>1119</v>
      </c>
      <c r="E559" s="1">
        <v>2015</v>
      </c>
      <c r="F559" t="s">
        <v>24</v>
      </c>
    </row>
    <row r="560" spans="1:7" x14ac:dyDescent="0.35">
      <c r="A560" t="s">
        <v>1806</v>
      </c>
      <c r="B560" t="s">
        <v>1909</v>
      </c>
      <c r="D560">
        <v>4632</v>
      </c>
      <c r="E560" s="1">
        <v>2023</v>
      </c>
    </row>
    <row r="561" spans="1:7" x14ac:dyDescent="0.35">
      <c r="A561" t="s">
        <v>1111</v>
      </c>
      <c r="B561" t="s">
        <v>458</v>
      </c>
      <c r="D561" s="1">
        <v>9999</v>
      </c>
      <c r="F561" t="s">
        <v>642</v>
      </c>
    </row>
    <row r="562" spans="1:7" x14ac:dyDescent="0.35">
      <c r="A562" t="s">
        <v>1112</v>
      </c>
      <c r="B562" t="s">
        <v>459</v>
      </c>
      <c r="D562" s="1">
        <v>4228</v>
      </c>
      <c r="E562" s="1">
        <v>2015</v>
      </c>
      <c r="F562" t="s">
        <v>24</v>
      </c>
    </row>
    <row r="563" spans="1:7" x14ac:dyDescent="0.35">
      <c r="A563" t="s">
        <v>1113</v>
      </c>
      <c r="B563" t="s">
        <v>476</v>
      </c>
      <c r="D563" s="1">
        <v>5437</v>
      </c>
      <c r="E563" s="1" t="s">
        <v>618</v>
      </c>
      <c r="F563" t="s">
        <v>24</v>
      </c>
      <c r="G563" t="s">
        <v>24</v>
      </c>
    </row>
    <row r="564" spans="1:7" x14ac:dyDescent="0.35">
      <c r="A564" t="s">
        <v>1833</v>
      </c>
      <c r="B564" t="s">
        <v>1925</v>
      </c>
      <c r="D564">
        <v>180401</v>
      </c>
      <c r="E564" s="1">
        <v>2023</v>
      </c>
      <c r="F564" t="s">
        <v>1934</v>
      </c>
    </row>
    <row r="565" spans="1:7" x14ac:dyDescent="0.35">
      <c r="A565" t="s">
        <v>1114</v>
      </c>
      <c r="B565" t="s">
        <v>479</v>
      </c>
      <c r="D565" s="1">
        <v>3024</v>
      </c>
      <c r="E565" s="1" t="s">
        <v>618</v>
      </c>
      <c r="F565" t="s">
        <v>24</v>
      </c>
      <c r="G565" t="s">
        <v>24</v>
      </c>
    </row>
    <row r="566" spans="1:7" x14ac:dyDescent="0.35">
      <c r="A566" t="s">
        <v>1115</v>
      </c>
      <c r="B566" t="s">
        <v>489</v>
      </c>
      <c r="D566" s="1">
        <v>3447</v>
      </c>
      <c r="E566" s="1" t="s">
        <v>618</v>
      </c>
      <c r="F566" t="s">
        <v>24</v>
      </c>
      <c r="G566" t="s">
        <v>24</v>
      </c>
    </row>
    <row r="567" spans="1:7" x14ac:dyDescent="0.35">
      <c r="A567" t="s">
        <v>1116</v>
      </c>
      <c r="B567" t="s">
        <v>430</v>
      </c>
      <c r="D567" s="1">
        <v>1108</v>
      </c>
      <c r="E567" s="1" t="s">
        <v>618</v>
      </c>
      <c r="F567" t="s">
        <v>836</v>
      </c>
      <c r="G567" t="s">
        <v>24</v>
      </c>
    </row>
    <row r="568" spans="1:7" x14ac:dyDescent="0.35">
      <c r="A568" t="s">
        <v>1117</v>
      </c>
      <c r="B568" t="s">
        <v>430</v>
      </c>
      <c r="D568" s="1">
        <v>4637</v>
      </c>
      <c r="E568" s="1" t="s">
        <v>618</v>
      </c>
      <c r="F568" t="s">
        <v>24</v>
      </c>
      <c r="G568" t="s">
        <v>24</v>
      </c>
    </row>
    <row r="569" spans="1:7" x14ac:dyDescent="0.35">
      <c r="A569" t="s">
        <v>1118</v>
      </c>
      <c r="B569" t="s">
        <v>457</v>
      </c>
      <c r="D569" s="1">
        <v>4220</v>
      </c>
      <c r="E569" s="1">
        <v>2019</v>
      </c>
    </row>
    <row r="570" spans="1:7" x14ac:dyDescent="0.35">
      <c r="A570" t="s">
        <v>1119</v>
      </c>
      <c r="B570" t="s">
        <v>432</v>
      </c>
      <c r="D570" s="1">
        <v>4629</v>
      </c>
      <c r="E570" s="1" t="s">
        <v>618</v>
      </c>
      <c r="F570" t="s">
        <v>24</v>
      </c>
      <c r="G570" t="s">
        <v>24</v>
      </c>
    </row>
    <row r="571" spans="1:7" x14ac:dyDescent="0.35">
      <c r="A571" t="s">
        <v>1120</v>
      </c>
      <c r="B571" t="s">
        <v>1880</v>
      </c>
      <c r="D571">
        <v>4204</v>
      </c>
      <c r="E571" s="1">
        <v>2023</v>
      </c>
    </row>
    <row r="572" spans="1:7" x14ac:dyDescent="0.35">
      <c r="A572" t="s">
        <v>1745</v>
      </c>
      <c r="B572" t="s">
        <v>1868</v>
      </c>
      <c r="D572">
        <v>4626</v>
      </c>
      <c r="E572" s="1">
        <v>2023</v>
      </c>
    </row>
    <row r="573" spans="1:7" x14ac:dyDescent="0.35">
      <c r="A573" t="s">
        <v>1121</v>
      </c>
      <c r="B573" t="s">
        <v>431</v>
      </c>
      <c r="D573" s="1">
        <v>4647</v>
      </c>
      <c r="E573" s="1" t="s">
        <v>618</v>
      </c>
      <c r="F573" t="s">
        <v>1122</v>
      </c>
      <c r="G573" t="s">
        <v>24</v>
      </c>
    </row>
    <row r="574" spans="1:7" x14ac:dyDescent="0.35">
      <c r="A574" t="s">
        <v>1711</v>
      </c>
      <c r="B574" t="s">
        <v>465</v>
      </c>
      <c r="D574">
        <v>5059</v>
      </c>
      <c r="E574" s="1">
        <v>2023</v>
      </c>
    </row>
    <row r="575" spans="1:7" x14ac:dyDescent="0.35">
      <c r="A575" t="s">
        <v>1712</v>
      </c>
      <c r="B575" t="s">
        <v>1840</v>
      </c>
      <c r="D575">
        <v>5059</v>
      </c>
      <c r="E575" s="1">
        <v>2023</v>
      </c>
    </row>
    <row r="576" spans="1:7" x14ac:dyDescent="0.35">
      <c r="A576" t="s">
        <v>1123</v>
      </c>
      <c r="B576" t="s">
        <v>454</v>
      </c>
      <c r="D576" s="1">
        <v>1856</v>
      </c>
      <c r="E576" s="1">
        <v>2015</v>
      </c>
      <c r="F576" t="s">
        <v>24</v>
      </c>
    </row>
    <row r="577" spans="1:7" x14ac:dyDescent="0.35">
      <c r="A577" t="s">
        <v>1124</v>
      </c>
      <c r="B577" t="s">
        <v>491</v>
      </c>
      <c r="D577" s="1">
        <v>3415</v>
      </c>
      <c r="E577" s="1">
        <v>2015</v>
      </c>
      <c r="F577" t="s">
        <v>24</v>
      </c>
    </row>
    <row r="578" spans="1:7" x14ac:dyDescent="0.35">
      <c r="A578" t="s">
        <v>1125</v>
      </c>
      <c r="B578" t="s">
        <v>467</v>
      </c>
      <c r="D578" s="1">
        <v>1111</v>
      </c>
      <c r="E578" s="1">
        <v>2019</v>
      </c>
    </row>
    <row r="579" spans="1:7" x14ac:dyDescent="0.35">
      <c r="A579" t="s">
        <v>1126</v>
      </c>
      <c r="B579" t="s">
        <v>468</v>
      </c>
      <c r="D579" s="1">
        <v>5401</v>
      </c>
      <c r="E579" s="1" t="s">
        <v>618</v>
      </c>
      <c r="F579" t="s">
        <v>24</v>
      </c>
      <c r="G579" t="s">
        <v>24</v>
      </c>
    </row>
    <row r="580" spans="1:7" x14ac:dyDescent="0.35">
      <c r="A580" t="s">
        <v>1127</v>
      </c>
      <c r="B580" t="s">
        <v>469</v>
      </c>
      <c r="D580" s="1">
        <v>3808</v>
      </c>
      <c r="E580" s="1" t="s">
        <v>618</v>
      </c>
      <c r="F580" t="s">
        <v>24</v>
      </c>
      <c r="G580" t="s">
        <v>24</v>
      </c>
    </row>
    <row r="581" spans="1:7" x14ac:dyDescent="0.35">
      <c r="A581" t="s">
        <v>1128</v>
      </c>
      <c r="B581" t="s">
        <v>477</v>
      </c>
      <c r="D581" s="1">
        <v>11</v>
      </c>
      <c r="E581" s="1">
        <v>2019</v>
      </c>
    </row>
    <row r="582" spans="1:7" x14ac:dyDescent="0.35">
      <c r="A582" t="s">
        <v>1129</v>
      </c>
      <c r="B582" t="s">
        <v>470</v>
      </c>
      <c r="D582" s="1">
        <v>3007</v>
      </c>
      <c r="E582" s="1">
        <v>2011</v>
      </c>
      <c r="F582" t="s">
        <v>24</v>
      </c>
    </row>
    <row r="583" spans="1:7" x14ac:dyDescent="0.35">
      <c r="A583" t="s">
        <v>1130</v>
      </c>
      <c r="B583" t="s">
        <v>471</v>
      </c>
      <c r="D583" s="1">
        <v>4629</v>
      </c>
      <c r="E583" s="1" t="s">
        <v>618</v>
      </c>
      <c r="F583" t="s">
        <v>24</v>
      </c>
      <c r="G583" t="s">
        <v>24</v>
      </c>
    </row>
    <row r="584" spans="1:7" x14ac:dyDescent="0.35">
      <c r="A584" t="s">
        <v>1828</v>
      </c>
      <c r="B584" t="s">
        <v>1880</v>
      </c>
      <c r="D584">
        <v>4204</v>
      </c>
      <c r="E584" s="1">
        <v>2023</v>
      </c>
    </row>
    <row r="585" spans="1:7" x14ac:dyDescent="0.35">
      <c r="A585" t="s">
        <v>1764</v>
      </c>
      <c r="B585" t="s">
        <v>1880</v>
      </c>
      <c r="D585">
        <v>42</v>
      </c>
      <c r="E585" s="1">
        <v>2023</v>
      </c>
    </row>
    <row r="586" spans="1:7" x14ac:dyDescent="0.35">
      <c r="A586" t="s">
        <v>1131</v>
      </c>
      <c r="B586" t="s">
        <v>478</v>
      </c>
      <c r="D586" s="1">
        <v>4626</v>
      </c>
      <c r="E586" s="1" t="s">
        <v>618</v>
      </c>
      <c r="F586" t="s">
        <v>1132</v>
      </c>
      <c r="G586" t="s">
        <v>24</v>
      </c>
    </row>
    <row r="587" spans="1:7" x14ac:dyDescent="0.35">
      <c r="A587" t="s">
        <v>1133</v>
      </c>
      <c r="B587" t="s">
        <v>446</v>
      </c>
      <c r="D587" s="1">
        <v>9999</v>
      </c>
      <c r="E587" s="1" t="s">
        <v>618</v>
      </c>
      <c r="F587" t="s">
        <v>619</v>
      </c>
    </row>
    <row r="588" spans="1:7" x14ac:dyDescent="0.35">
      <c r="A588" t="s">
        <v>1134</v>
      </c>
      <c r="B588" t="s">
        <v>194</v>
      </c>
      <c r="D588" s="1">
        <v>1825</v>
      </c>
      <c r="E588" s="1" t="s">
        <v>618</v>
      </c>
      <c r="F588" t="s">
        <v>24</v>
      </c>
      <c r="G588" t="s">
        <v>24</v>
      </c>
    </row>
    <row r="589" spans="1:7" x14ac:dyDescent="0.35">
      <c r="A589" t="s">
        <v>1135</v>
      </c>
      <c r="B589" t="s">
        <v>201</v>
      </c>
      <c r="D589" s="1">
        <v>1812</v>
      </c>
      <c r="E589" s="1">
        <v>2007</v>
      </c>
      <c r="F589" t="s">
        <v>24</v>
      </c>
    </row>
    <row r="590" spans="1:7" x14ac:dyDescent="0.35">
      <c r="A590" t="s">
        <v>1136</v>
      </c>
      <c r="B590" t="s">
        <v>413</v>
      </c>
      <c r="D590" s="1">
        <v>3039</v>
      </c>
      <c r="E590" s="1">
        <v>2007</v>
      </c>
      <c r="F590" t="s">
        <v>24</v>
      </c>
    </row>
    <row r="591" spans="1:7" x14ac:dyDescent="0.35">
      <c r="A591" t="s">
        <v>1137</v>
      </c>
      <c r="B591" t="s">
        <v>329</v>
      </c>
      <c r="D591" s="1">
        <v>1811</v>
      </c>
      <c r="E591" s="1">
        <v>2007</v>
      </c>
      <c r="F591" t="s">
        <v>24</v>
      </c>
    </row>
    <row r="592" spans="1:7" x14ac:dyDescent="0.35">
      <c r="A592" t="s">
        <v>1138</v>
      </c>
      <c r="B592" t="s">
        <v>434</v>
      </c>
      <c r="D592" s="1">
        <v>3425</v>
      </c>
      <c r="E592" s="1" t="s">
        <v>618</v>
      </c>
      <c r="F592" t="s">
        <v>24</v>
      </c>
      <c r="G592" t="s">
        <v>24</v>
      </c>
    </row>
    <row r="593" spans="1:7" x14ac:dyDescent="0.35">
      <c r="A593" t="s">
        <v>1139</v>
      </c>
      <c r="B593" t="s">
        <v>181</v>
      </c>
      <c r="D593" s="1">
        <v>5032</v>
      </c>
      <c r="E593" s="1" t="s">
        <v>618</v>
      </c>
      <c r="F593" t="s">
        <v>24</v>
      </c>
      <c r="G593" t="s">
        <v>24</v>
      </c>
    </row>
    <row r="594" spans="1:7" x14ac:dyDescent="0.35">
      <c r="A594" t="s">
        <v>1140</v>
      </c>
      <c r="B594" t="s">
        <v>179</v>
      </c>
      <c r="D594" s="1">
        <v>1827</v>
      </c>
      <c r="E594" s="1">
        <v>2015</v>
      </c>
      <c r="F594" t="s">
        <v>24</v>
      </c>
    </row>
    <row r="595" spans="1:7" x14ac:dyDescent="0.35">
      <c r="A595" t="s">
        <v>1141</v>
      </c>
      <c r="B595" t="s">
        <v>329</v>
      </c>
      <c r="D595" s="1">
        <v>1811</v>
      </c>
      <c r="E595" s="1">
        <v>2007</v>
      </c>
      <c r="F595" t="s">
        <v>24</v>
      </c>
    </row>
    <row r="596" spans="1:7" x14ac:dyDescent="0.35">
      <c r="A596" t="s">
        <v>1142</v>
      </c>
      <c r="B596" t="s">
        <v>435</v>
      </c>
      <c r="D596" s="1">
        <v>3425</v>
      </c>
      <c r="E596" s="1">
        <v>2019</v>
      </c>
    </row>
    <row r="597" spans="1:7" x14ac:dyDescent="0.35">
      <c r="A597" t="s">
        <v>1143</v>
      </c>
      <c r="B597" t="s">
        <v>434</v>
      </c>
      <c r="D597" s="1">
        <v>3425</v>
      </c>
      <c r="E597" s="1" t="s">
        <v>618</v>
      </c>
      <c r="F597" t="s">
        <v>24</v>
      </c>
    </row>
    <row r="598" spans="1:7" x14ac:dyDescent="0.35">
      <c r="A598" t="s">
        <v>1144</v>
      </c>
      <c r="B598" t="s">
        <v>202</v>
      </c>
      <c r="D598" s="1">
        <v>5032</v>
      </c>
      <c r="E598" s="1">
        <v>2011</v>
      </c>
      <c r="F598" t="s">
        <v>24</v>
      </c>
    </row>
    <row r="599" spans="1:7" x14ac:dyDescent="0.35">
      <c r="A599" t="s">
        <v>1145</v>
      </c>
      <c r="B599" t="s">
        <v>1146</v>
      </c>
      <c r="D599" s="1">
        <v>4224</v>
      </c>
      <c r="E599" s="1" t="s">
        <v>618</v>
      </c>
      <c r="F599" t="s">
        <v>24</v>
      </c>
      <c r="G599" t="s">
        <v>24</v>
      </c>
    </row>
    <row r="600" spans="1:7" x14ac:dyDescent="0.35">
      <c r="A600" t="s">
        <v>1147</v>
      </c>
      <c r="B600" t="s">
        <v>449</v>
      </c>
      <c r="D600" s="1">
        <v>4642</v>
      </c>
      <c r="E600" s="1" t="s">
        <v>618</v>
      </c>
      <c r="F600" t="s">
        <v>24</v>
      </c>
      <c r="G600" t="s">
        <v>24</v>
      </c>
    </row>
    <row r="601" spans="1:7" x14ac:dyDescent="0.35">
      <c r="A601" t="s">
        <v>1148</v>
      </c>
      <c r="B601" t="s">
        <v>451</v>
      </c>
      <c r="D601" s="1">
        <v>1835</v>
      </c>
      <c r="E601" s="1" t="s">
        <v>618</v>
      </c>
      <c r="F601" t="s">
        <v>24</v>
      </c>
      <c r="G601" t="s">
        <v>24</v>
      </c>
    </row>
    <row r="602" spans="1:7" x14ac:dyDescent="0.35">
      <c r="A602" t="s">
        <v>1731</v>
      </c>
      <c r="B602" t="s">
        <v>486</v>
      </c>
      <c r="D602">
        <v>3242</v>
      </c>
      <c r="E602" s="1">
        <v>2023</v>
      </c>
    </row>
    <row r="603" spans="1:7" x14ac:dyDescent="0.35">
      <c r="A603" t="s">
        <v>1149</v>
      </c>
      <c r="B603" t="s">
        <v>327</v>
      </c>
      <c r="D603" s="1">
        <v>1856</v>
      </c>
      <c r="E603" s="1">
        <v>2019</v>
      </c>
    </row>
    <row r="604" spans="1:7" x14ac:dyDescent="0.35">
      <c r="A604" t="s">
        <v>1150</v>
      </c>
      <c r="B604" t="s">
        <v>424</v>
      </c>
    </row>
    <row r="605" spans="1:7" x14ac:dyDescent="0.35">
      <c r="A605" t="s">
        <v>1151</v>
      </c>
      <c r="B605" t="s">
        <v>448</v>
      </c>
      <c r="D605" s="1">
        <v>5421</v>
      </c>
      <c r="E605" s="1" t="s">
        <v>618</v>
      </c>
      <c r="F605" t="s">
        <v>664</v>
      </c>
      <c r="G605" t="s">
        <v>24</v>
      </c>
    </row>
    <row r="606" spans="1:7" x14ac:dyDescent="0.35">
      <c r="A606" t="s">
        <v>1152</v>
      </c>
      <c r="B606" t="s">
        <v>440</v>
      </c>
      <c r="D606" s="1">
        <v>3802</v>
      </c>
      <c r="E606" s="1">
        <v>2015</v>
      </c>
      <c r="F606" t="s">
        <v>1153</v>
      </c>
    </row>
    <row r="607" spans="1:7" x14ac:dyDescent="0.35">
      <c r="A607" t="s">
        <v>1154</v>
      </c>
      <c r="B607" t="s">
        <v>480</v>
      </c>
      <c r="D607" s="1">
        <v>4614</v>
      </c>
      <c r="E607" s="1">
        <v>2015</v>
      </c>
      <c r="F607" t="s">
        <v>1155</v>
      </c>
      <c r="G607" t="s">
        <v>24</v>
      </c>
    </row>
    <row r="608" spans="1:7" x14ac:dyDescent="0.35">
      <c r="A608" t="s">
        <v>1156</v>
      </c>
      <c r="B608" t="s">
        <v>463</v>
      </c>
      <c r="D608" s="1">
        <v>1573</v>
      </c>
      <c r="E608" s="1">
        <v>2019</v>
      </c>
    </row>
    <row r="609" spans="1:7" x14ac:dyDescent="0.35">
      <c r="A609" t="s">
        <v>1157</v>
      </c>
      <c r="B609" t="s">
        <v>263</v>
      </c>
      <c r="D609" s="1">
        <v>3011</v>
      </c>
      <c r="E609" s="1">
        <v>2019</v>
      </c>
    </row>
    <row r="610" spans="1:7" x14ac:dyDescent="0.35">
      <c r="A610" t="s">
        <v>1158</v>
      </c>
      <c r="B610" t="s">
        <v>481</v>
      </c>
      <c r="D610" s="1">
        <v>1836</v>
      </c>
      <c r="E610" s="1">
        <v>2011</v>
      </c>
      <c r="F610" t="s">
        <v>24</v>
      </c>
    </row>
    <row r="611" spans="1:7" x14ac:dyDescent="0.35">
      <c r="A611" t="s">
        <v>1159</v>
      </c>
      <c r="B611" t="s">
        <v>429</v>
      </c>
      <c r="D611" s="1">
        <v>4628</v>
      </c>
      <c r="E611" s="1" t="s">
        <v>618</v>
      </c>
      <c r="F611" t="s">
        <v>24</v>
      </c>
      <c r="G611" t="s">
        <v>24</v>
      </c>
    </row>
    <row r="612" spans="1:7" x14ac:dyDescent="0.35">
      <c r="A612" t="s">
        <v>1160</v>
      </c>
      <c r="B612" t="s">
        <v>483</v>
      </c>
      <c r="D612" s="1">
        <v>15</v>
      </c>
      <c r="E612" s="1" t="s">
        <v>618</v>
      </c>
    </row>
    <row r="613" spans="1:7" x14ac:dyDescent="0.35">
      <c r="A613" t="s">
        <v>1161</v>
      </c>
      <c r="B613" t="s">
        <v>484</v>
      </c>
      <c r="C613" t="s">
        <v>474</v>
      </c>
      <c r="D613" s="1">
        <v>9999</v>
      </c>
      <c r="E613" s="1">
        <v>0</v>
      </c>
      <c r="F613" t="s">
        <v>619</v>
      </c>
    </row>
    <row r="614" spans="1:7" x14ac:dyDescent="0.35">
      <c r="A614" t="s">
        <v>1162</v>
      </c>
      <c r="B614" t="s">
        <v>544</v>
      </c>
      <c r="D614" s="1">
        <v>5032</v>
      </c>
      <c r="E614" s="1" t="s">
        <v>618</v>
      </c>
      <c r="F614" t="s">
        <v>24</v>
      </c>
      <c r="G614" t="s">
        <v>24</v>
      </c>
    </row>
    <row r="615" spans="1:7" x14ac:dyDescent="0.35">
      <c r="A615" t="s">
        <v>1163</v>
      </c>
      <c r="B615" t="s">
        <v>475</v>
      </c>
      <c r="D615" s="1">
        <v>3033</v>
      </c>
      <c r="E615" s="1">
        <v>2015</v>
      </c>
      <c r="F615" t="s">
        <v>24</v>
      </c>
    </row>
    <row r="616" spans="1:7" x14ac:dyDescent="0.35">
      <c r="A616" t="s">
        <v>1164</v>
      </c>
      <c r="B616" t="s">
        <v>485</v>
      </c>
      <c r="D616" s="1">
        <v>4216</v>
      </c>
      <c r="E616" s="1">
        <v>2019</v>
      </c>
    </row>
    <row r="617" spans="1:7" x14ac:dyDescent="0.35">
      <c r="A617" t="s">
        <v>1165</v>
      </c>
      <c r="B617" t="s">
        <v>182</v>
      </c>
      <c r="D617" s="1">
        <v>5027</v>
      </c>
      <c r="E617" s="1">
        <v>2015</v>
      </c>
      <c r="F617" t="s">
        <v>24</v>
      </c>
    </row>
    <row r="618" spans="1:7" x14ac:dyDescent="0.35">
      <c r="A618" t="s">
        <v>1166</v>
      </c>
      <c r="B618" t="s">
        <v>473</v>
      </c>
      <c r="D618" s="1">
        <v>4617</v>
      </c>
      <c r="E618" s="1">
        <v>2015</v>
      </c>
      <c r="F618" t="s">
        <v>24</v>
      </c>
    </row>
    <row r="619" spans="1:7" x14ac:dyDescent="0.35">
      <c r="A619" t="s">
        <v>1167</v>
      </c>
      <c r="B619" t="s">
        <v>200</v>
      </c>
      <c r="D619" s="1">
        <v>3034</v>
      </c>
      <c r="E619" s="1">
        <v>2019</v>
      </c>
    </row>
    <row r="620" spans="1:7" x14ac:dyDescent="0.35">
      <c r="A620" t="s">
        <v>1168</v>
      </c>
      <c r="B620" t="s">
        <v>162</v>
      </c>
      <c r="D620" s="1">
        <v>3446</v>
      </c>
      <c r="E620" s="1">
        <v>2019</v>
      </c>
    </row>
    <row r="621" spans="1:7" x14ac:dyDescent="0.35">
      <c r="A621" t="s">
        <v>1726</v>
      </c>
      <c r="B621" t="s">
        <v>475</v>
      </c>
      <c r="D621">
        <v>3228</v>
      </c>
      <c r="E621" s="1">
        <v>2023</v>
      </c>
    </row>
    <row r="622" spans="1:7" x14ac:dyDescent="0.35">
      <c r="A622" t="s">
        <v>1169</v>
      </c>
      <c r="B622" t="s">
        <v>492</v>
      </c>
      <c r="D622" s="1">
        <v>5444</v>
      </c>
      <c r="E622" s="1">
        <v>2011</v>
      </c>
      <c r="F622" t="s">
        <v>24</v>
      </c>
    </row>
    <row r="623" spans="1:7" x14ac:dyDescent="0.35">
      <c r="A623" t="s">
        <v>1170</v>
      </c>
      <c r="B623" t="s">
        <v>462</v>
      </c>
      <c r="D623" s="1">
        <v>1160</v>
      </c>
      <c r="E623" s="1" t="s">
        <v>618</v>
      </c>
      <c r="F623" t="s">
        <v>24</v>
      </c>
      <c r="G623" t="s">
        <v>24</v>
      </c>
    </row>
    <row r="624" spans="1:7" x14ac:dyDescent="0.35">
      <c r="A624" t="s">
        <v>1171</v>
      </c>
      <c r="B624" t="s">
        <v>487</v>
      </c>
      <c r="D624" s="1">
        <v>4204</v>
      </c>
      <c r="E624" s="1">
        <v>2011</v>
      </c>
      <c r="F624" t="s">
        <v>1172</v>
      </c>
    </row>
    <row r="625" spans="1:7" x14ac:dyDescent="0.35">
      <c r="A625" t="s">
        <v>1173</v>
      </c>
      <c r="B625" t="s">
        <v>493</v>
      </c>
      <c r="D625" s="1">
        <v>5441</v>
      </c>
      <c r="E625" s="1" t="s">
        <v>618</v>
      </c>
      <c r="F625" t="s">
        <v>24</v>
      </c>
      <c r="G625" t="s">
        <v>24</v>
      </c>
    </row>
    <row r="626" spans="1:7" x14ac:dyDescent="0.35">
      <c r="A626" t="s">
        <v>1709</v>
      </c>
      <c r="B626" t="s">
        <v>1838</v>
      </c>
      <c r="D626">
        <v>3203</v>
      </c>
      <c r="E626" s="1">
        <v>2023</v>
      </c>
    </row>
    <row r="627" spans="1:7" x14ac:dyDescent="0.35">
      <c r="A627" t="s">
        <v>1174</v>
      </c>
      <c r="B627" t="s">
        <v>494</v>
      </c>
      <c r="D627" s="1">
        <v>1124</v>
      </c>
      <c r="E627" s="1" t="s">
        <v>618</v>
      </c>
      <c r="F627" t="s">
        <v>24</v>
      </c>
      <c r="G627" t="s">
        <v>24</v>
      </c>
    </row>
    <row r="628" spans="1:7" x14ac:dyDescent="0.35">
      <c r="A628" t="s">
        <v>1175</v>
      </c>
      <c r="B628" t="s">
        <v>1176</v>
      </c>
      <c r="D628" s="1">
        <v>5055</v>
      </c>
      <c r="E628" s="1" t="s">
        <v>618</v>
      </c>
      <c r="F628" t="s">
        <v>1177</v>
      </c>
      <c r="G628" t="s">
        <v>24</v>
      </c>
    </row>
    <row r="629" spans="1:7" x14ac:dyDescent="0.35">
      <c r="A629" t="s">
        <v>1178</v>
      </c>
      <c r="B629" t="s">
        <v>502</v>
      </c>
      <c r="D629" s="1">
        <v>3016</v>
      </c>
      <c r="E629" s="1" t="s">
        <v>618</v>
      </c>
      <c r="F629" t="s">
        <v>24</v>
      </c>
      <c r="G629" t="s">
        <v>24</v>
      </c>
    </row>
    <row r="630" spans="1:7" x14ac:dyDescent="0.35">
      <c r="A630" t="s">
        <v>1179</v>
      </c>
      <c r="B630" t="s">
        <v>502</v>
      </c>
      <c r="D630" s="1">
        <v>4219</v>
      </c>
      <c r="E630" s="1" t="s">
        <v>618</v>
      </c>
      <c r="F630" t="s">
        <v>24</v>
      </c>
    </row>
    <row r="631" spans="1:7" x14ac:dyDescent="0.35">
      <c r="A631" t="s">
        <v>1180</v>
      </c>
      <c r="B631" t="s">
        <v>495</v>
      </c>
      <c r="D631" s="1">
        <v>3423</v>
      </c>
      <c r="E631" s="1">
        <v>2011</v>
      </c>
      <c r="F631" t="s">
        <v>24</v>
      </c>
    </row>
    <row r="632" spans="1:7" x14ac:dyDescent="0.35">
      <c r="A632" t="s">
        <v>1741</v>
      </c>
      <c r="B632" t="s">
        <v>1864</v>
      </c>
      <c r="D632">
        <v>3232</v>
      </c>
      <c r="E632" s="1">
        <v>2023</v>
      </c>
    </row>
    <row r="633" spans="1:7" x14ac:dyDescent="0.35">
      <c r="A633" t="s">
        <v>1181</v>
      </c>
      <c r="B633" t="s">
        <v>504</v>
      </c>
      <c r="D633" s="1">
        <v>4204</v>
      </c>
      <c r="E633" s="1">
        <v>2019</v>
      </c>
    </row>
    <row r="634" spans="1:7" x14ac:dyDescent="0.35">
      <c r="A634" t="s">
        <v>1182</v>
      </c>
      <c r="B634" t="s">
        <v>498</v>
      </c>
      <c r="D634" s="1">
        <v>5421</v>
      </c>
      <c r="E634" s="1">
        <v>2011</v>
      </c>
      <c r="F634" t="s">
        <v>1183</v>
      </c>
    </row>
    <row r="635" spans="1:7" x14ac:dyDescent="0.35">
      <c r="A635" t="s">
        <v>1184</v>
      </c>
      <c r="B635" t="s">
        <v>234</v>
      </c>
      <c r="D635" s="1">
        <v>3426</v>
      </c>
      <c r="E635" s="1" t="s">
        <v>618</v>
      </c>
      <c r="F635" t="s">
        <v>24</v>
      </c>
      <c r="G635" t="s">
        <v>24</v>
      </c>
    </row>
    <row r="636" spans="1:7" x14ac:dyDescent="0.35">
      <c r="A636" t="s">
        <v>1185</v>
      </c>
      <c r="B636" t="s">
        <v>497</v>
      </c>
      <c r="D636" s="1">
        <v>3811</v>
      </c>
      <c r="E636" s="1" t="s">
        <v>618</v>
      </c>
      <c r="F636" t="s">
        <v>781</v>
      </c>
      <c r="G636" t="s">
        <v>24</v>
      </c>
    </row>
    <row r="637" spans="1:7" x14ac:dyDescent="0.35">
      <c r="A637" t="s">
        <v>1186</v>
      </c>
      <c r="B637" t="s">
        <v>496</v>
      </c>
      <c r="D637" s="1">
        <v>5412</v>
      </c>
      <c r="E637" s="1" t="s">
        <v>618</v>
      </c>
      <c r="F637" t="s">
        <v>24</v>
      </c>
      <c r="G637" t="s">
        <v>24</v>
      </c>
    </row>
    <row r="638" spans="1:7" x14ac:dyDescent="0.35">
      <c r="A638" t="s">
        <v>1187</v>
      </c>
      <c r="B638" t="s">
        <v>528</v>
      </c>
      <c r="D638" s="1">
        <v>3803</v>
      </c>
      <c r="E638" s="1" t="s">
        <v>618</v>
      </c>
      <c r="F638" t="s">
        <v>24</v>
      </c>
      <c r="G638" t="s">
        <v>24</v>
      </c>
    </row>
    <row r="639" spans="1:7" x14ac:dyDescent="0.35">
      <c r="A639" t="s">
        <v>1188</v>
      </c>
      <c r="B639" t="s">
        <v>508</v>
      </c>
      <c r="D639" s="1">
        <v>5439</v>
      </c>
      <c r="E639" s="1">
        <v>2011</v>
      </c>
      <c r="F639" t="s">
        <v>24</v>
      </c>
    </row>
    <row r="640" spans="1:7" x14ac:dyDescent="0.35">
      <c r="A640" t="s">
        <v>1189</v>
      </c>
      <c r="B640" t="s">
        <v>508</v>
      </c>
      <c r="D640" s="1">
        <v>5442</v>
      </c>
      <c r="E640" s="1">
        <v>2011</v>
      </c>
      <c r="F640" t="s">
        <v>24</v>
      </c>
      <c r="G640" t="s">
        <v>24</v>
      </c>
    </row>
    <row r="641" spans="1:7" x14ac:dyDescent="0.35">
      <c r="A641" t="s">
        <v>1190</v>
      </c>
      <c r="B641" t="s">
        <v>518</v>
      </c>
      <c r="D641" s="1">
        <v>5436</v>
      </c>
      <c r="E641" s="1">
        <v>2015</v>
      </c>
      <c r="F641" t="s">
        <v>24</v>
      </c>
    </row>
    <row r="642" spans="1:7" x14ac:dyDescent="0.35">
      <c r="A642" t="s">
        <v>1191</v>
      </c>
      <c r="B642" t="s">
        <v>516</v>
      </c>
      <c r="D642" s="1">
        <v>4602</v>
      </c>
      <c r="E642" s="1">
        <v>2015</v>
      </c>
      <c r="F642" t="s">
        <v>652</v>
      </c>
    </row>
    <row r="643" spans="1:7" x14ac:dyDescent="0.35">
      <c r="A643" t="s">
        <v>1192</v>
      </c>
      <c r="B643" t="s">
        <v>183</v>
      </c>
      <c r="D643" s="1">
        <v>1508</v>
      </c>
      <c r="E643" s="1" t="s">
        <v>618</v>
      </c>
      <c r="F643" t="s">
        <v>24</v>
      </c>
      <c r="G643" t="s">
        <v>24</v>
      </c>
    </row>
    <row r="644" spans="1:7" x14ac:dyDescent="0.35">
      <c r="A644" t="s">
        <v>1193</v>
      </c>
      <c r="B644" t="s">
        <v>505</v>
      </c>
      <c r="D644" s="1">
        <v>18</v>
      </c>
      <c r="E644" s="1">
        <v>2009</v>
      </c>
    </row>
    <row r="645" spans="1:7" x14ac:dyDescent="0.35">
      <c r="A645" t="s">
        <v>1823</v>
      </c>
      <c r="B645" t="s">
        <v>1919</v>
      </c>
      <c r="D645">
        <v>4612</v>
      </c>
      <c r="E645" s="1">
        <v>2023</v>
      </c>
    </row>
    <row r="646" spans="1:7" x14ac:dyDescent="0.35">
      <c r="A646" t="s">
        <v>1194</v>
      </c>
      <c r="B646" t="s">
        <v>506</v>
      </c>
      <c r="D646" s="1">
        <v>4622</v>
      </c>
      <c r="E646" s="1" t="s">
        <v>618</v>
      </c>
      <c r="F646" t="s">
        <v>24</v>
      </c>
      <c r="G646" t="s">
        <v>24</v>
      </c>
    </row>
    <row r="647" spans="1:7" x14ac:dyDescent="0.35">
      <c r="A647" t="s">
        <v>1195</v>
      </c>
      <c r="B647" t="s">
        <v>507</v>
      </c>
      <c r="D647" s="1">
        <v>3449</v>
      </c>
      <c r="E647" s="1" t="s">
        <v>618</v>
      </c>
      <c r="F647" t="s">
        <v>24</v>
      </c>
      <c r="G647" t="s">
        <v>24</v>
      </c>
    </row>
    <row r="648" spans="1:7" x14ac:dyDescent="0.35">
      <c r="A648" t="s">
        <v>1196</v>
      </c>
      <c r="B648" t="s">
        <v>1176</v>
      </c>
      <c r="D648" s="1">
        <v>3046</v>
      </c>
      <c r="E648" s="1" t="s">
        <v>618</v>
      </c>
      <c r="F648" t="s">
        <v>24</v>
      </c>
      <c r="G648" t="s">
        <v>24</v>
      </c>
    </row>
    <row r="649" spans="1:7" x14ac:dyDescent="0.35">
      <c r="A649" t="s">
        <v>1197</v>
      </c>
      <c r="B649" t="s">
        <v>1198</v>
      </c>
      <c r="D649" s="1">
        <v>4227</v>
      </c>
      <c r="E649" s="1">
        <v>2011</v>
      </c>
      <c r="F649" t="s">
        <v>24</v>
      </c>
      <c r="G649" t="s">
        <v>24</v>
      </c>
    </row>
    <row r="650" spans="1:7" x14ac:dyDescent="0.35">
      <c r="A650" t="s">
        <v>1199</v>
      </c>
      <c r="B650" t="s">
        <v>508</v>
      </c>
      <c r="D650" s="1">
        <v>4226</v>
      </c>
      <c r="E650" s="1">
        <v>2011</v>
      </c>
      <c r="F650" t="s">
        <v>24</v>
      </c>
      <c r="G650" t="s">
        <v>24</v>
      </c>
    </row>
    <row r="651" spans="1:7" x14ac:dyDescent="0.35">
      <c r="A651" t="s">
        <v>1200</v>
      </c>
      <c r="B651" t="s">
        <v>503</v>
      </c>
      <c r="D651" s="1">
        <v>3034</v>
      </c>
      <c r="E651" s="1" t="s">
        <v>618</v>
      </c>
      <c r="F651" t="s">
        <v>24</v>
      </c>
      <c r="G651" t="s">
        <v>24</v>
      </c>
    </row>
    <row r="652" spans="1:7" x14ac:dyDescent="0.35">
      <c r="A652" t="s">
        <v>1201</v>
      </c>
      <c r="B652" t="s">
        <v>519</v>
      </c>
      <c r="D652" s="1">
        <v>1812</v>
      </c>
      <c r="E652" s="1">
        <v>2011</v>
      </c>
      <c r="F652" t="s">
        <v>24</v>
      </c>
    </row>
    <row r="653" spans="1:7" x14ac:dyDescent="0.35">
      <c r="A653" t="s">
        <v>1202</v>
      </c>
      <c r="B653" t="s">
        <v>515</v>
      </c>
      <c r="D653" s="1">
        <v>1806</v>
      </c>
      <c r="E653" s="1" t="s">
        <v>618</v>
      </c>
      <c r="F653" t="s">
        <v>905</v>
      </c>
      <c r="G653" t="s">
        <v>24</v>
      </c>
    </row>
    <row r="654" spans="1:7" x14ac:dyDescent="0.35">
      <c r="A654" t="s">
        <v>1203</v>
      </c>
      <c r="B654" t="s">
        <v>522</v>
      </c>
      <c r="D654" s="1">
        <v>3034</v>
      </c>
      <c r="E654" s="1">
        <v>2019</v>
      </c>
    </row>
    <row r="655" spans="1:7" x14ac:dyDescent="0.35">
      <c r="A655" t="s">
        <v>1204</v>
      </c>
      <c r="B655" t="s">
        <v>1176</v>
      </c>
      <c r="D655" s="1">
        <v>4224</v>
      </c>
      <c r="E655" s="1" t="s">
        <v>618</v>
      </c>
      <c r="F655" t="s">
        <v>24</v>
      </c>
      <c r="G655" t="s">
        <v>24</v>
      </c>
    </row>
    <row r="656" spans="1:7" x14ac:dyDescent="0.35">
      <c r="A656" t="s">
        <v>1205</v>
      </c>
      <c r="B656" t="s">
        <v>520</v>
      </c>
      <c r="D656" s="1">
        <v>4617</v>
      </c>
      <c r="E656" s="1" t="s">
        <v>618</v>
      </c>
      <c r="F656" t="s">
        <v>24</v>
      </c>
      <c r="G656" t="s">
        <v>24</v>
      </c>
    </row>
    <row r="657" spans="1:7" x14ac:dyDescent="0.35">
      <c r="A657" t="s">
        <v>1206</v>
      </c>
      <c r="B657" t="s">
        <v>521</v>
      </c>
      <c r="D657" s="1">
        <v>4624</v>
      </c>
      <c r="E657" s="1" t="s">
        <v>618</v>
      </c>
      <c r="F657" t="s">
        <v>1207</v>
      </c>
      <c r="G657" t="s">
        <v>24</v>
      </c>
    </row>
    <row r="658" spans="1:7" x14ac:dyDescent="0.35">
      <c r="A658" t="s">
        <v>1208</v>
      </c>
      <c r="B658" t="s">
        <v>1209</v>
      </c>
      <c r="D658" s="1">
        <v>4630</v>
      </c>
      <c r="E658" s="1" t="s">
        <v>618</v>
      </c>
      <c r="F658" t="s">
        <v>24</v>
      </c>
      <c r="G658" t="s">
        <v>24</v>
      </c>
    </row>
    <row r="659" spans="1:7" x14ac:dyDescent="0.35">
      <c r="A659" t="s">
        <v>1210</v>
      </c>
      <c r="B659" t="s">
        <v>499</v>
      </c>
      <c r="D659" s="1">
        <v>4213</v>
      </c>
      <c r="E659" s="1" t="s">
        <v>618</v>
      </c>
      <c r="F659" t="s">
        <v>24</v>
      </c>
      <c r="G659" t="s">
        <v>24</v>
      </c>
    </row>
    <row r="660" spans="1:7" x14ac:dyDescent="0.35">
      <c r="A660" t="s">
        <v>1211</v>
      </c>
      <c r="B660" t="s">
        <v>1176</v>
      </c>
      <c r="D660" s="1">
        <v>4619</v>
      </c>
      <c r="E660" s="1" t="s">
        <v>618</v>
      </c>
      <c r="F660" t="s">
        <v>24</v>
      </c>
      <c r="G660" t="s">
        <v>24</v>
      </c>
    </row>
    <row r="661" spans="1:7" x14ac:dyDescent="0.35">
      <c r="A661" t="s">
        <v>1754</v>
      </c>
      <c r="B661" t="s">
        <v>508</v>
      </c>
      <c r="D661">
        <v>3434</v>
      </c>
      <c r="E661" s="1">
        <v>2023</v>
      </c>
    </row>
    <row r="662" spans="1:7" x14ac:dyDescent="0.35">
      <c r="A662" t="s">
        <v>1834</v>
      </c>
      <c r="B662" t="s">
        <v>1926</v>
      </c>
      <c r="D662">
        <v>180403</v>
      </c>
      <c r="E662" s="1">
        <v>2023</v>
      </c>
      <c r="F662" t="s">
        <v>1934</v>
      </c>
    </row>
    <row r="663" spans="1:7" x14ac:dyDescent="0.35">
      <c r="A663" t="s">
        <v>1212</v>
      </c>
      <c r="B663" t="s">
        <v>317</v>
      </c>
      <c r="D663" s="1">
        <v>5438</v>
      </c>
      <c r="E663" s="1">
        <v>2015</v>
      </c>
      <c r="F663" t="s">
        <v>24</v>
      </c>
    </row>
    <row r="664" spans="1:7" x14ac:dyDescent="0.35">
      <c r="A664" t="s">
        <v>1213</v>
      </c>
      <c r="B664" t="s">
        <v>505</v>
      </c>
      <c r="D664" s="1">
        <v>1827</v>
      </c>
      <c r="E664" s="1" t="s">
        <v>618</v>
      </c>
      <c r="F664" t="s">
        <v>24</v>
      </c>
      <c r="G664" t="s">
        <v>24</v>
      </c>
    </row>
    <row r="665" spans="1:7" x14ac:dyDescent="0.35">
      <c r="A665" t="s">
        <v>1214</v>
      </c>
      <c r="B665" t="s">
        <v>511</v>
      </c>
      <c r="D665" s="1">
        <v>5414</v>
      </c>
      <c r="E665" s="1">
        <v>2019</v>
      </c>
    </row>
    <row r="666" spans="1:7" x14ac:dyDescent="0.35">
      <c r="A666" t="s">
        <v>1215</v>
      </c>
      <c r="B666" t="s">
        <v>508</v>
      </c>
      <c r="D666" s="1">
        <v>1506</v>
      </c>
      <c r="E666" s="1">
        <v>2011</v>
      </c>
      <c r="F666" t="s">
        <v>1216</v>
      </c>
      <c r="G666" t="s">
        <v>24</v>
      </c>
    </row>
    <row r="667" spans="1:7" x14ac:dyDescent="0.35">
      <c r="A667" t="s">
        <v>1217</v>
      </c>
      <c r="B667" t="s">
        <v>512</v>
      </c>
      <c r="D667" s="1">
        <v>1514</v>
      </c>
      <c r="E667" s="1" t="s">
        <v>618</v>
      </c>
      <c r="F667" t="s">
        <v>24</v>
      </c>
      <c r="G667" t="s">
        <v>24</v>
      </c>
    </row>
    <row r="668" spans="1:7" x14ac:dyDescent="0.35">
      <c r="A668" t="s">
        <v>1218</v>
      </c>
      <c r="B668" t="s">
        <v>512</v>
      </c>
      <c r="D668" s="1">
        <v>1514</v>
      </c>
      <c r="E668" s="1" t="s">
        <v>618</v>
      </c>
      <c r="F668" t="s">
        <v>24</v>
      </c>
    </row>
    <row r="669" spans="1:7" x14ac:dyDescent="0.35">
      <c r="A669" t="s">
        <v>1219</v>
      </c>
      <c r="B669" t="s">
        <v>512</v>
      </c>
      <c r="D669" s="1">
        <v>1514</v>
      </c>
      <c r="E669" s="1">
        <v>2019</v>
      </c>
    </row>
    <row r="670" spans="1:7" x14ac:dyDescent="0.35">
      <c r="A670" t="s">
        <v>1220</v>
      </c>
      <c r="B670" t="s">
        <v>513</v>
      </c>
      <c r="D670" s="1">
        <v>3816</v>
      </c>
      <c r="E670" s="1" t="s">
        <v>618</v>
      </c>
      <c r="F670" t="s">
        <v>24</v>
      </c>
      <c r="G670" t="s">
        <v>24</v>
      </c>
    </row>
    <row r="671" spans="1:7" x14ac:dyDescent="0.35">
      <c r="A671" t="s">
        <v>1221</v>
      </c>
      <c r="B671" t="s">
        <v>500</v>
      </c>
      <c r="D671" s="1">
        <v>1578</v>
      </c>
      <c r="E671" s="1">
        <v>2007</v>
      </c>
      <c r="F671" t="s">
        <v>624</v>
      </c>
    </row>
    <row r="672" spans="1:7" x14ac:dyDescent="0.35">
      <c r="A672" t="s">
        <v>1222</v>
      </c>
      <c r="B672" t="s">
        <v>508</v>
      </c>
      <c r="D672" s="1">
        <v>3439</v>
      </c>
      <c r="E672" s="1">
        <v>2011</v>
      </c>
      <c r="F672" t="s">
        <v>24</v>
      </c>
    </row>
    <row r="673" spans="1:7" x14ac:dyDescent="0.35">
      <c r="A673" t="s">
        <v>1223</v>
      </c>
      <c r="B673" t="s">
        <v>509</v>
      </c>
      <c r="D673" s="1">
        <v>1535</v>
      </c>
      <c r="E673" s="1" t="s">
        <v>618</v>
      </c>
      <c r="F673" t="s">
        <v>24</v>
      </c>
      <c r="G673" t="s">
        <v>24</v>
      </c>
    </row>
    <row r="674" spans="1:7" x14ac:dyDescent="0.35">
      <c r="A674" t="s">
        <v>1224</v>
      </c>
      <c r="B674" t="s">
        <v>508</v>
      </c>
      <c r="D674" s="1">
        <v>5059</v>
      </c>
      <c r="E674" s="1">
        <v>2011</v>
      </c>
      <c r="F674" t="s">
        <v>786</v>
      </c>
      <c r="G674" t="s">
        <v>24</v>
      </c>
    </row>
    <row r="675" spans="1:7" x14ac:dyDescent="0.35">
      <c r="A675" t="s">
        <v>1225</v>
      </c>
      <c r="B675" t="s">
        <v>508</v>
      </c>
      <c r="D675" s="1">
        <v>5421</v>
      </c>
      <c r="E675" s="1">
        <v>2011</v>
      </c>
      <c r="F675" t="s">
        <v>664</v>
      </c>
      <c r="G675" t="s">
        <v>24</v>
      </c>
    </row>
    <row r="676" spans="1:7" x14ac:dyDescent="0.35">
      <c r="A676" t="s">
        <v>1226</v>
      </c>
      <c r="B676" t="s">
        <v>524</v>
      </c>
      <c r="D676" s="1">
        <v>1517</v>
      </c>
      <c r="E676" s="1" t="s">
        <v>618</v>
      </c>
      <c r="F676" t="s">
        <v>24</v>
      </c>
      <c r="G676" t="s">
        <v>24</v>
      </c>
    </row>
    <row r="677" spans="1:7" x14ac:dyDescent="0.35">
      <c r="A677" t="s">
        <v>1227</v>
      </c>
      <c r="B677" t="s">
        <v>508</v>
      </c>
      <c r="D677" s="1">
        <v>1813</v>
      </c>
      <c r="E677" s="1">
        <v>2011</v>
      </c>
      <c r="F677" t="s">
        <v>24</v>
      </c>
      <c r="G677" t="s">
        <v>24</v>
      </c>
    </row>
    <row r="678" spans="1:7" x14ac:dyDescent="0.35">
      <c r="A678" t="s">
        <v>1228</v>
      </c>
      <c r="B678" t="s">
        <v>501</v>
      </c>
      <c r="D678" s="1">
        <v>4616</v>
      </c>
      <c r="E678" s="1" t="s">
        <v>618</v>
      </c>
      <c r="F678" t="s">
        <v>24</v>
      </c>
      <c r="G678" t="s">
        <v>24</v>
      </c>
    </row>
    <row r="679" spans="1:7" x14ac:dyDescent="0.35">
      <c r="A679" t="s">
        <v>1730</v>
      </c>
      <c r="B679" t="s">
        <v>508</v>
      </c>
      <c r="D679">
        <v>5538</v>
      </c>
      <c r="E679" s="1">
        <v>2023</v>
      </c>
    </row>
    <row r="680" spans="1:7" x14ac:dyDescent="0.35">
      <c r="A680" t="s">
        <v>1229</v>
      </c>
      <c r="B680" t="s">
        <v>514</v>
      </c>
      <c r="D680" s="1">
        <v>1508</v>
      </c>
      <c r="E680" s="1" t="s">
        <v>618</v>
      </c>
      <c r="F680" t="s">
        <v>1230</v>
      </c>
      <c r="G680" t="s">
        <v>24</v>
      </c>
    </row>
    <row r="681" spans="1:7" x14ac:dyDescent="0.35">
      <c r="A681" t="s">
        <v>1231</v>
      </c>
      <c r="B681" t="s">
        <v>517</v>
      </c>
      <c r="D681" s="1">
        <v>1508</v>
      </c>
      <c r="E681" s="1" t="s">
        <v>618</v>
      </c>
      <c r="F681" t="s">
        <v>24</v>
      </c>
      <c r="G681" t="s">
        <v>24</v>
      </c>
    </row>
    <row r="682" spans="1:7" x14ac:dyDescent="0.35">
      <c r="A682" t="s">
        <v>1232</v>
      </c>
      <c r="B682" t="s">
        <v>1209</v>
      </c>
      <c r="D682" s="1">
        <v>4624</v>
      </c>
      <c r="E682" s="1" t="s">
        <v>618</v>
      </c>
      <c r="F682" t="s">
        <v>1233</v>
      </c>
      <c r="G682" t="s">
        <v>24</v>
      </c>
    </row>
    <row r="683" spans="1:7" x14ac:dyDescent="0.35">
      <c r="A683" t="s">
        <v>1234</v>
      </c>
      <c r="B683" t="s">
        <v>523</v>
      </c>
      <c r="D683" s="1">
        <v>4626</v>
      </c>
      <c r="E683" s="1" t="s">
        <v>618</v>
      </c>
      <c r="F683" t="s">
        <v>24</v>
      </c>
      <c r="G683" t="s">
        <v>24</v>
      </c>
    </row>
    <row r="684" spans="1:7" x14ac:dyDescent="0.35">
      <c r="A684" t="s">
        <v>1235</v>
      </c>
      <c r="B684" t="s">
        <v>525</v>
      </c>
      <c r="D684" s="1">
        <v>5033</v>
      </c>
      <c r="E684" s="1">
        <v>2007</v>
      </c>
      <c r="F684" t="s">
        <v>24</v>
      </c>
    </row>
    <row r="685" spans="1:7" x14ac:dyDescent="0.35">
      <c r="A685" t="s">
        <v>1236</v>
      </c>
      <c r="B685" t="s">
        <v>527</v>
      </c>
      <c r="D685" s="1">
        <v>1806</v>
      </c>
      <c r="E685" s="1">
        <v>2011</v>
      </c>
      <c r="F685" t="s">
        <v>905</v>
      </c>
    </row>
    <row r="686" spans="1:7" x14ac:dyDescent="0.35">
      <c r="A686" t="s">
        <v>1237</v>
      </c>
      <c r="B686" t="s">
        <v>526</v>
      </c>
      <c r="D686" s="1">
        <v>3427</v>
      </c>
      <c r="E686" s="1">
        <v>2007</v>
      </c>
      <c r="F686" t="s">
        <v>24</v>
      </c>
    </row>
    <row r="687" spans="1:7" x14ac:dyDescent="0.35">
      <c r="A687" t="s">
        <v>1238</v>
      </c>
      <c r="B687" t="s">
        <v>482</v>
      </c>
      <c r="D687" s="1">
        <v>1531</v>
      </c>
      <c r="E687" s="1" t="s">
        <v>618</v>
      </c>
      <c r="F687" t="s">
        <v>24</v>
      </c>
      <c r="G687" t="s">
        <v>24</v>
      </c>
    </row>
    <row r="688" spans="1:7" x14ac:dyDescent="0.35">
      <c r="A688" t="s">
        <v>1239</v>
      </c>
      <c r="B688" t="s">
        <v>537</v>
      </c>
      <c r="D688" s="1">
        <v>5006</v>
      </c>
      <c r="E688" s="1" t="s">
        <v>618</v>
      </c>
      <c r="F688" t="s">
        <v>678</v>
      </c>
      <c r="G688" t="s">
        <v>24</v>
      </c>
    </row>
    <row r="689" spans="1:7" x14ac:dyDescent="0.35">
      <c r="A689" t="s">
        <v>1240</v>
      </c>
      <c r="B689" t="s">
        <v>530</v>
      </c>
      <c r="D689" s="1">
        <v>3049</v>
      </c>
      <c r="E689" s="1" t="s">
        <v>618</v>
      </c>
      <c r="F689" t="s">
        <v>24</v>
      </c>
      <c r="G689" t="s">
        <v>24</v>
      </c>
    </row>
    <row r="690" spans="1:7" x14ac:dyDescent="0.35">
      <c r="A690" t="s">
        <v>1241</v>
      </c>
      <c r="B690" t="s">
        <v>529</v>
      </c>
      <c r="D690" s="1">
        <v>5053</v>
      </c>
      <c r="E690" s="1">
        <v>2007</v>
      </c>
      <c r="F690" t="s">
        <v>814</v>
      </c>
    </row>
    <row r="691" spans="1:7" x14ac:dyDescent="0.35">
      <c r="A691" t="s">
        <v>1242</v>
      </c>
      <c r="B691" t="s">
        <v>535</v>
      </c>
      <c r="D691" s="1">
        <v>1806</v>
      </c>
      <c r="E691" s="1" t="s">
        <v>618</v>
      </c>
      <c r="F691" t="s">
        <v>905</v>
      </c>
      <c r="G691" t="s">
        <v>24</v>
      </c>
    </row>
    <row r="692" spans="1:7" x14ac:dyDescent="0.35">
      <c r="A692" t="s">
        <v>1820</v>
      </c>
      <c r="B692" t="s">
        <v>1918</v>
      </c>
      <c r="D692">
        <v>1151</v>
      </c>
      <c r="E692" s="1">
        <v>2023</v>
      </c>
    </row>
    <row r="693" spans="1:7" x14ac:dyDescent="0.35">
      <c r="A693" t="s">
        <v>1243</v>
      </c>
      <c r="B693" t="s">
        <v>534</v>
      </c>
      <c r="D693" s="1">
        <v>1151</v>
      </c>
      <c r="E693" s="1">
        <v>2011</v>
      </c>
      <c r="F693" t="s">
        <v>24</v>
      </c>
    </row>
    <row r="694" spans="1:7" x14ac:dyDescent="0.35">
      <c r="A694" t="s">
        <v>1244</v>
      </c>
      <c r="B694" t="s">
        <v>538</v>
      </c>
      <c r="D694" s="1">
        <v>4627</v>
      </c>
      <c r="E694" s="1" t="s">
        <v>618</v>
      </c>
      <c r="F694" t="s">
        <v>24</v>
      </c>
      <c r="G694" t="s">
        <v>24</v>
      </c>
    </row>
    <row r="695" spans="1:7" x14ac:dyDescent="0.35">
      <c r="A695" t="s">
        <v>1245</v>
      </c>
      <c r="B695" t="s">
        <v>536</v>
      </c>
      <c r="D695" s="1">
        <v>5020</v>
      </c>
      <c r="E695" s="1">
        <v>2007</v>
      </c>
      <c r="F695" t="s">
        <v>24</v>
      </c>
    </row>
    <row r="696" spans="1:7" x14ac:dyDescent="0.35">
      <c r="A696" t="s">
        <v>1246</v>
      </c>
      <c r="B696" t="s">
        <v>531</v>
      </c>
      <c r="D696" s="1">
        <v>4617</v>
      </c>
      <c r="E696" s="1">
        <v>2007</v>
      </c>
      <c r="F696" t="s">
        <v>24</v>
      </c>
    </row>
    <row r="697" spans="1:7" x14ac:dyDescent="0.35">
      <c r="A697" t="s">
        <v>1822</v>
      </c>
      <c r="B697" t="s">
        <v>539</v>
      </c>
      <c r="D697">
        <v>1151</v>
      </c>
      <c r="E697" s="1">
        <v>2023</v>
      </c>
    </row>
    <row r="698" spans="1:7" x14ac:dyDescent="0.35">
      <c r="A698" t="s">
        <v>1247</v>
      </c>
      <c r="B698" t="s">
        <v>532</v>
      </c>
      <c r="D698" s="1">
        <v>1580</v>
      </c>
      <c r="E698" s="1" t="s">
        <v>618</v>
      </c>
      <c r="G698" t="s">
        <v>24</v>
      </c>
    </row>
    <row r="699" spans="1:7" x14ac:dyDescent="0.35">
      <c r="A699" t="s">
        <v>1248</v>
      </c>
      <c r="B699" t="s">
        <v>533</v>
      </c>
      <c r="D699" s="1">
        <v>15</v>
      </c>
      <c r="E699" s="1">
        <v>2015</v>
      </c>
    </row>
    <row r="700" spans="1:7" x14ac:dyDescent="0.35">
      <c r="A700" t="s">
        <v>1249</v>
      </c>
      <c r="B700" t="s">
        <v>550</v>
      </c>
      <c r="D700" s="1">
        <v>9999</v>
      </c>
      <c r="E700" s="1" t="s">
        <v>618</v>
      </c>
      <c r="F700" t="s">
        <v>619</v>
      </c>
    </row>
    <row r="701" spans="1:7" x14ac:dyDescent="0.35">
      <c r="A701" t="s">
        <v>1250</v>
      </c>
      <c r="B701" t="s">
        <v>551</v>
      </c>
      <c r="D701" s="1">
        <v>3811</v>
      </c>
      <c r="E701" s="1" t="s">
        <v>618</v>
      </c>
      <c r="F701" t="s">
        <v>707</v>
      </c>
      <c r="G701" t="s">
        <v>24</v>
      </c>
    </row>
    <row r="702" spans="1:7" x14ac:dyDescent="0.35">
      <c r="A702" t="s">
        <v>1251</v>
      </c>
      <c r="B702" t="s">
        <v>553</v>
      </c>
      <c r="D702" s="1">
        <v>1531</v>
      </c>
      <c r="E702" s="1">
        <v>2019</v>
      </c>
    </row>
    <row r="703" spans="1:7" x14ac:dyDescent="0.35">
      <c r="A703" t="s">
        <v>1252</v>
      </c>
      <c r="B703" t="s">
        <v>541</v>
      </c>
      <c r="D703" s="1">
        <v>5405</v>
      </c>
      <c r="E703" s="1">
        <v>2015</v>
      </c>
      <c r="F703" t="s">
        <v>24</v>
      </c>
    </row>
    <row r="704" spans="1:7" x14ac:dyDescent="0.35">
      <c r="A704" t="s">
        <v>1253</v>
      </c>
      <c r="B704" t="s">
        <v>546</v>
      </c>
      <c r="D704" s="1">
        <v>4629</v>
      </c>
      <c r="E704" s="1" t="s">
        <v>618</v>
      </c>
      <c r="F704" t="s">
        <v>24</v>
      </c>
      <c r="G704" t="s">
        <v>24</v>
      </c>
    </row>
    <row r="705" spans="1:7" x14ac:dyDescent="0.35">
      <c r="A705" t="s">
        <v>1254</v>
      </c>
      <c r="B705" t="s">
        <v>547</v>
      </c>
      <c r="D705" s="1">
        <v>5404</v>
      </c>
      <c r="E705" s="1" t="s">
        <v>618</v>
      </c>
      <c r="F705" t="s">
        <v>24</v>
      </c>
      <c r="G705" t="s">
        <v>24</v>
      </c>
    </row>
    <row r="706" spans="1:7" x14ac:dyDescent="0.35">
      <c r="A706" t="s">
        <v>1255</v>
      </c>
      <c r="B706" t="s">
        <v>559</v>
      </c>
      <c r="D706" s="1">
        <v>1160</v>
      </c>
      <c r="E706" s="1" t="s">
        <v>618</v>
      </c>
      <c r="F706" t="s">
        <v>24</v>
      </c>
      <c r="G706" t="s">
        <v>24</v>
      </c>
    </row>
    <row r="707" spans="1:7" x14ac:dyDescent="0.35">
      <c r="A707" t="s">
        <v>1737</v>
      </c>
      <c r="B707" t="s">
        <v>1860</v>
      </c>
      <c r="D707">
        <v>4036</v>
      </c>
      <c r="E707" s="1">
        <v>2023</v>
      </c>
    </row>
    <row r="708" spans="1:7" x14ac:dyDescent="0.35">
      <c r="A708" t="s">
        <v>1727</v>
      </c>
      <c r="B708" t="s">
        <v>1853</v>
      </c>
      <c r="D708">
        <v>5038</v>
      </c>
      <c r="E708" s="1">
        <v>2023</v>
      </c>
    </row>
    <row r="709" spans="1:7" x14ac:dyDescent="0.35">
      <c r="A709" t="s">
        <v>1256</v>
      </c>
      <c r="B709" t="s">
        <v>549</v>
      </c>
      <c r="D709" s="1">
        <v>1815</v>
      </c>
      <c r="E709" s="1">
        <v>2019</v>
      </c>
    </row>
    <row r="710" spans="1:7" x14ac:dyDescent="0.35">
      <c r="A710" t="s">
        <v>1714</v>
      </c>
      <c r="B710" t="s">
        <v>1842</v>
      </c>
      <c r="D710">
        <v>4207</v>
      </c>
      <c r="E710" s="1">
        <v>2023</v>
      </c>
    </row>
    <row r="711" spans="1:7" x14ac:dyDescent="0.35">
      <c r="A711" t="s">
        <v>1257</v>
      </c>
      <c r="B711" t="s">
        <v>558</v>
      </c>
      <c r="D711" s="1">
        <v>1860</v>
      </c>
      <c r="E711" s="1" t="s">
        <v>618</v>
      </c>
      <c r="F711" t="s">
        <v>24</v>
      </c>
      <c r="G711" t="s">
        <v>24</v>
      </c>
    </row>
    <row r="712" spans="1:7" x14ac:dyDescent="0.35">
      <c r="A712" t="s">
        <v>1765</v>
      </c>
      <c r="B712" t="s">
        <v>1881</v>
      </c>
      <c r="D712">
        <v>39</v>
      </c>
      <c r="E712" s="1">
        <v>2023</v>
      </c>
    </row>
    <row r="713" spans="1:7" x14ac:dyDescent="0.35">
      <c r="A713" t="s">
        <v>1258</v>
      </c>
      <c r="B713" t="s">
        <v>170</v>
      </c>
      <c r="D713" s="1">
        <v>1818</v>
      </c>
      <c r="E713" s="1">
        <v>2015</v>
      </c>
      <c r="F713" t="s">
        <v>24</v>
      </c>
    </row>
    <row r="714" spans="1:7" x14ac:dyDescent="0.35">
      <c r="A714" t="s">
        <v>1759</v>
      </c>
      <c r="B714" t="s">
        <v>1877</v>
      </c>
      <c r="D714">
        <v>1160</v>
      </c>
      <c r="E714" s="1">
        <v>2023</v>
      </c>
    </row>
    <row r="715" spans="1:7" x14ac:dyDescent="0.35">
      <c r="A715" t="s">
        <v>1259</v>
      </c>
      <c r="B715" t="s">
        <v>554</v>
      </c>
      <c r="D715" s="1">
        <v>1838</v>
      </c>
      <c r="E715" s="1">
        <v>2015</v>
      </c>
      <c r="F715" t="s">
        <v>24</v>
      </c>
    </row>
    <row r="716" spans="1:7" x14ac:dyDescent="0.35">
      <c r="A716" t="s">
        <v>1260</v>
      </c>
      <c r="B716" t="s">
        <v>557</v>
      </c>
      <c r="D716" s="1">
        <v>38</v>
      </c>
      <c r="E716" s="1" t="s">
        <v>618</v>
      </c>
    </row>
    <row r="717" spans="1:7" x14ac:dyDescent="0.35">
      <c r="A717" t="s">
        <v>1261</v>
      </c>
      <c r="B717" t="s">
        <v>560</v>
      </c>
      <c r="D717" s="1">
        <v>1577</v>
      </c>
      <c r="E717" s="1">
        <v>2019</v>
      </c>
    </row>
    <row r="718" spans="1:7" x14ac:dyDescent="0.35">
      <c r="A718" t="s">
        <v>1799</v>
      </c>
      <c r="B718" t="s">
        <v>1905</v>
      </c>
      <c r="D718">
        <v>40</v>
      </c>
      <c r="E718" s="1">
        <v>2023</v>
      </c>
    </row>
    <row r="719" spans="1:7" x14ac:dyDescent="0.35">
      <c r="A719" t="s">
        <v>1262</v>
      </c>
      <c r="B719" t="s">
        <v>555</v>
      </c>
      <c r="D719" s="1">
        <v>3801</v>
      </c>
      <c r="E719" s="1">
        <v>2011</v>
      </c>
      <c r="F719" t="s">
        <v>24</v>
      </c>
    </row>
    <row r="720" spans="1:7" x14ac:dyDescent="0.35">
      <c r="A720" t="s">
        <v>1263</v>
      </c>
      <c r="B720" t="s">
        <v>561</v>
      </c>
      <c r="D720" s="1">
        <v>1857</v>
      </c>
      <c r="E720" s="1">
        <v>2015</v>
      </c>
      <c r="F720" t="s">
        <v>24</v>
      </c>
    </row>
    <row r="721" spans="1:7" x14ac:dyDescent="0.35">
      <c r="A721" t="s">
        <v>1264</v>
      </c>
      <c r="B721" t="s">
        <v>330</v>
      </c>
      <c r="D721" s="1">
        <v>1811</v>
      </c>
      <c r="E721" s="1" t="s">
        <v>618</v>
      </c>
      <c r="F721" t="s">
        <v>24</v>
      </c>
      <c r="G721" t="s">
        <v>24</v>
      </c>
    </row>
    <row r="722" spans="1:7" x14ac:dyDescent="0.35">
      <c r="A722" t="s">
        <v>1265</v>
      </c>
      <c r="B722" t="s">
        <v>155</v>
      </c>
      <c r="D722" s="1">
        <v>1576</v>
      </c>
      <c r="E722" s="1" t="s">
        <v>618</v>
      </c>
      <c r="F722" t="s">
        <v>1266</v>
      </c>
      <c r="G722" t="s">
        <v>24</v>
      </c>
    </row>
    <row r="723" spans="1:7" x14ac:dyDescent="0.35">
      <c r="A723" t="s">
        <v>1267</v>
      </c>
      <c r="B723" t="s">
        <v>548</v>
      </c>
      <c r="D723" s="1">
        <v>1824</v>
      </c>
      <c r="E723" s="1">
        <v>2015</v>
      </c>
      <c r="F723" t="s">
        <v>24</v>
      </c>
    </row>
    <row r="724" spans="1:7" x14ac:dyDescent="0.35">
      <c r="A724" t="s">
        <v>1268</v>
      </c>
      <c r="B724" t="s">
        <v>552</v>
      </c>
      <c r="D724" s="1">
        <v>5441</v>
      </c>
      <c r="E724" s="1" t="s">
        <v>618</v>
      </c>
      <c r="F724" t="s">
        <v>24</v>
      </c>
      <c r="G724" t="s">
        <v>24</v>
      </c>
    </row>
    <row r="725" spans="1:7" x14ac:dyDescent="0.35">
      <c r="A725" t="s">
        <v>1269</v>
      </c>
      <c r="B725" t="s">
        <v>556</v>
      </c>
      <c r="D725" s="1">
        <v>3019</v>
      </c>
      <c r="E725" s="1" t="s">
        <v>618</v>
      </c>
      <c r="F725" t="s">
        <v>24</v>
      </c>
      <c r="G725" t="s">
        <v>24</v>
      </c>
    </row>
    <row r="726" spans="1:7" x14ac:dyDescent="0.35">
      <c r="A726" t="s">
        <v>1270</v>
      </c>
      <c r="B726" t="s">
        <v>562</v>
      </c>
      <c r="D726" s="1">
        <v>3001</v>
      </c>
      <c r="E726" s="1">
        <v>2011</v>
      </c>
      <c r="F726" t="s">
        <v>24</v>
      </c>
    </row>
    <row r="727" spans="1:7" x14ac:dyDescent="0.35">
      <c r="A727" t="s">
        <v>1271</v>
      </c>
      <c r="B727" t="s">
        <v>545</v>
      </c>
      <c r="D727" s="1">
        <v>5046</v>
      </c>
      <c r="E727" s="1" t="s">
        <v>618</v>
      </c>
      <c r="F727" t="s">
        <v>24</v>
      </c>
      <c r="G727" t="s">
        <v>24</v>
      </c>
    </row>
    <row r="728" spans="1:7" x14ac:dyDescent="0.35">
      <c r="A728" t="s">
        <v>1272</v>
      </c>
      <c r="B728" t="s">
        <v>563</v>
      </c>
      <c r="D728" s="1">
        <v>4213</v>
      </c>
      <c r="E728" s="1">
        <v>2019</v>
      </c>
    </row>
    <row r="729" spans="1:7" x14ac:dyDescent="0.35">
      <c r="A729" t="s">
        <v>1273</v>
      </c>
      <c r="B729" t="s">
        <v>564</v>
      </c>
      <c r="D729" s="1">
        <v>5426</v>
      </c>
      <c r="E729" s="1" t="s">
        <v>618</v>
      </c>
      <c r="F729" t="s">
        <v>24</v>
      </c>
      <c r="G729" t="s">
        <v>24</v>
      </c>
    </row>
    <row r="730" spans="1:7" x14ac:dyDescent="0.35">
      <c r="A730" t="s">
        <v>1274</v>
      </c>
      <c r="B730" t="s">
        <v>566</v>
      </c>
      <c r="D730" s="1">
        <v>1508</v>
      </c>
      <c r="E730" s="1">
        <v>2011</v>
      </c>
      <c r="F730" t="s">
        <v>946</v>
      </c>
    </row>
    <row r="731" spans="1:7" x14ac:dyDescent="0.35">
      <c r="A731" t="s">
        <v>1275</v>
      </c>
      <c r="B731" t="s">
        <v>565</v>
      </c>
      <c r="D731" s="1">
        <v>1868</v>
      </c>
      <c r="E731" s="1" t="s">
        <v>618</v>
      </c>
      <c r="F731" t="s">
        <v>24</v>
      </c>
      <c r="G731" t="s">
        <v>24</v>
      </c>
    </row>
    <row r="732" spans="1:7" x14ac:dyDescent="0.35">
      <c r="A732" t="s">
        <v>1276</v>
      </c>
      <c r="B732" t="s">
        <v>567</v>
      </c>
      <c r="D732" s="1">
        <v>3440</v>
      </c>
      <c r="E732" s="1" t="s">
        <v>618</v>
      </c>
      <c r="F732" t="s">
        <v>24</v>
      </c>
      <c r="G732" t="s">
        <v>24</v>
      </c>
    </row>
    <row r="733" spans="1:7" x14ac:dyDescent="0.35">
      <c r="A733" t="s">
        <v>603</v>
      </c>
      <c r="B733" t="s">
        <v>33</v>
      </c>
      <c r="D733" s="1">
        <v>9999</v>
      </c>
      <c r="E733" s="1">
        <v>2021</v>
      </c>
      <c r="F733" t="s">
        <v>619</v>
      </c>
    </row>
    <row r="734" spans="1:7" x14ac:dyDescent="0.35">
      <c r="A734" t="s">
        <v>1770</v>
      </c>
      <c r="B734" t="s">
        <v>1885</v>
      </c>
      <c r="D734">
        <v>3418</v>
      </c>
      <c r="E734" s="1">
        <v>2023</v>
      </c>
    </row>
    <row r="735" spans="1:7" x14ac:dyDescent="0.35">
      <c r="A735" t="s">
        <v>1277</v>
      </c>
      <c r="B735" t="s">
        <v>568</v>
      </c>
      <c r="D735" s="1">
        <v>96</v>
      </c>
      <c r="F735" t="s">
        <v>642</v>
      </c>
    </row>
    <row r="736" spans="1:7" x14ac:dyDescent="0.35">
      <c r="A736" t="s">
        <v>1278</v>
      </c>
      <c r="B736" t="s">
        <v>569</v>
      </c>
      <c r="D736" s="1">
        <v>1508</v>
      </c>
      <c r="E736" s="1">
        <v>2015</v>
      </c>
      <c r="F736" t="s">
        <v>24</v>
      </c>
    </row>
  </sheetData>
  <autoFilter ref="A1:G736" xr:uid="{00000000-0009-0000-0000-000003000000}">
    <sortState xmlns:xlrd2="http://schemas.microsoft.com/office/spreadsheetml/2017/richdata2" ref="A2:G514">
      <sortCondition ref="A2:A514"/>
      <sortCondition ref="D2:D514"/>
    </sortState>
  </autoFilter>
  <sortState xmlns:xlrd2="http://schemas.microsoft.com/office/spreadsheetml/2017/richdata2" ref="A2:G736">
    <sortCondition ref="A2:A736"/>
    <sortCondition ref="D2:D736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30"/>
  <sheetViews>
    <sheetView workbookViewId="0">
      <pane xSplit="2" ySplit="1" topLeftCell="C2" activePane="bottomRight" state="frozen"/>
      <selection pane="topRight" activeCell="A125" sqref="A125"/>
      <selection pane="bottomLeft" activeCell="A125" sqref="A125"/>
      <selection pane="bottomRight"/>
    </sheetView>
  </sheetViews>
  <sheetFormatPr baseColWidth="10" defaultColWidth="11.453125" defaultRowHeight="14.5" x14ac:dyDescent="0.35"/>
  <cols>
    <col min="1" max="1" width="50.7265625" style="2" customWidth="1"/>
    <col min="2" max="2" width="13.26953125" style="2" customWidth="1"/>
    <col min="3" max="16" width="9.54296875" style="2" customWidth="1"/>
    <col min="17" max="31" width="8.81640625" style="3" customWidth="1"/>
    <col min="32" max="32" width="17.7265625" style="2" bestFit="1" customWidth="1"/>
    <col min="33" max="33" width="14.81640625" style="2" bestFit="1" customWidth="1"/>
    <col min="34" max="35" width="9.1796875" style="2" customWidth="1"/>
    <col min="36" max="36" width="90.1796875" style="2" customWidth="1"/>
    <col min="37" max="37" width="6.1796875" style="2" customWidth="1"/>
    <col min="38" max="16384" width="11.453125" style="2"/>
  </cols>
  <sheetData>
    <row r="1" spans="1:39" x14ac:dyDescent="0.35">
      <c r="A1" s="2" t="s">
        <v>612</v>
      </c>
      <c r="B1" s="2" t="s">
        <v>5</v>
      </c>
      <c r="C1" s="2" t="s">
        <v>5</v>
      </c>
      <c r="D1" s="2" t="s">
        <v>5</v>
      </c>
      <c r="E1" s="2" t="s">
        <v>5</v>
      </c>
      <c r="F1" s="2" t="s">
        <v>5</v>
      </c>
      <c r="G1" s="2" t="s">
        <v>5</v>
      </c>
      <c r="H1" s="2" t="s">
        <v>5</v>
      </c>
      <c r="I1" s="2" t="s">
        <v>5</v>
      </c>
      <c r="J1" s="2" t="s">
        <v>5</v>
      </c>
      <c r="K1" s="2" t="s">
        <v>5</v>
      </c>
      <c r="L1" s="2" t="s">
        <v>5</v>
      </c>
      <c r="M1" s="2" t="s">
        <v>5</v>
      </c>
      <c r="N1" s="2" t="s">
        <v>5</v>
      </c>
      <c r="O1" s="2" t="s">
        <v>5</v>
      </c>
      <c r="P1" s="2" t="s">
        <v>5</v>
      </c>
      <c r="Q1" s="3" t="s">
        <v>1279</v>
      </c>
      <c r="R1" s="3" t="s">
        <v>1280</v>
      </c>
      <c r="S1" s="3" t="s">
        <v>1281</v>
      </c>
      <c r="T1" s="3" t="s">
        <v>1282</v>
      </c>
      <c r="U1" s="3" t="s">
        <v>1283</v>
      </c>
      <c r="V1" s="3" t="s">
        <v>1284</v>
      </c>
      <c r="W1" s="3" t="s">
        <v>1285</v>
      </c>
      <c r="X1" s="3" t="s">
        <v>1286</v>
      </c>
      <c r="Y1" s="3" t="s">
        <v>1287</v>
      </c>
      <c r="Z1" s="3" t="s">
        <v>1288</v>
      </c>
      <c r="AA1" s="3" t="s">
        <v>1935</v>
      </c>
      <c r="AB1" s="3" t="s">
        <v>1936</v>
      </c>
      <c r="AC1" s="3" t="s">
        <v>1937</v>
      </c>
      <c r="AD1" s="3" t="s">
        <v>1938</v>
      </c>
      <c r="AE1" s="3" t="s">
        <v>1939</v>
      </c>
      <c r="AF1" s="2" t="s">
        <v>1289</v>
      </c>
      <c r="AG1" s="2" t="s">
        <v>1290</v>
      </c>
      <c r="AH1" s="2" t="s">
        <v>1291</v>
      </c>
      <c r="AI1" s="2" t="s">
        <v>578</v>
      </c>
      <c r="AJ1" s="2" t="s">
        <v>14</v>
      </c>
      <c r="AK1" s="2" t="s">
        <v>1292</v>
      </c>
      <c r="AM1" s="2" t="s">
        <v>1293</v>
      </c>
    </row>
    <row r="2" spans="1:39" x14ac:dyDescent="0.35">
      <c r="A2" s="2" t="s">
        <v>31</v>
      </c>
      <c r="B2" s="2" t="s">
        <v>623</v>
      </c>
      <c r="Q2" s="3">
        <v>1578</v>
      </c>
      <c r="AF2" s="2" t="s">
        <v>618</v>
      </c>
      <c r="AG2" s="2" t="s">
        <v>1294</v>
      </c>
      <c r="AJ2" s="2" t="s">
        <v>1295</v>
      </c>
      <c r="AK2" s="2" t="s">
        <v>24</v>
      </c>
    </row>
    <row r="3" spans="1:39" x14ac:dyDescent="0.35">
      <c r="A3" s="2" t="s">
        <v>32</v>
      </c>
      <c r="B3" s="2" t="s">
        <v>625</v>
      </c>
      <c r="Q3" s="3">
        <v>9999</v>
      </c>
      <c r="AF3" s="2">
        <v>2017</v>
      </c>
      <c r="AG3" s="2" t="s">
        <v>592</v>
      </c>
      <c r="AJ3" s="2" t="s">
        <v>1296</v>
      </c>
      <c r="AK3" s="2" t="s">
        <v>1297</v>
      </c>
      <c r="AM3" s="2" t="s">
        <v>24</v>
      </c>
    </row>
    <row r="4" spans="1:39" x14ac:dyDescent="0.35">
      <c r="A4" s="4" t="s">
        <v>33</v>
      </c>
      <c r="B4" s="4" t="s">
        <v>603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>
        <v>9999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>
        <v>2021</v>
      </c>
      <c r="AG4" s="4"/>
      <c r="AH4" s="4"/>
      <c r="AI4" s="4"/>
      <c r="AJ4" s="4" t="s">
        <v>619</v>
      </c>
      <c r="AK4" s="2" t="s">
        <v>1297</v>
      </c>
    </row>
    <row r="5" spans="1:39" x14ac:dyDescent="0.35">
      <c r="A5" s="2" t="s">
        <v>34</v>
      </c>
      <c r="B5" s="2" t="s">
        <v>620</v>
      </c>
      <c r="Q5" s="3">
        <v>1841</v>
      </c>
      <c r="AF5" s="2">
        <v>2011</v>
      </c>
      <c r="AG5" s="2" t="s">
        <v>1294</v>
      </c>
      <c r="AJ5" s="2" t="s">
        <v>1295</v>
      </c>
      <c r="AM5" s="2" t="s">
        <v>24</v>
      </c>
    </row>
    <row r="6" spans="1:39" x14ac:dyDescent="0.35">
      <c r="A6" s="2" t="s">
        <v>35</v>
      </c>
      <c r="B6" s="2" t="s">
        <v>648</v>
      </c>
      <c r="Q6" s="3">
        <v>3033</v>
      </c>
      <c r="AF6" s="2">
        <v>2015</v>
      </c>
      <c r="AG6" s="2" t="s">
        <v>1294</v>
      </c>
      <c r="AJ6" s="2" t="s">
        <v>1295</v>
      </c>
      <c r="AM6" s="2" t="s">
        <v>24</v>
      </c>
    </row>
    <row r="7" spans="1:39" x14ac:dyDescent="0.35">
      <c r="A7" s="2" t="s">
        <v>36</v>
      </c>
      <c r="B7" s="2" t="s">
        <v>627</v>
      </c>
      <c r="Q7" s="3">
        <v>5054</v>
      </c>
      <c r="AF7" s="2">
        <v>2015</v>
      </c>
      <c r="AG7" s="2" t="s">
        <v>1294</v>
      </c>
      <c r="AJ7" s="2" t="s">
        <v>1295</v>
      </c>
      <c r="AM7" s="2" t="s">
        <v>24</v>
      </c>
    </row>
    <row r="8" spans="1:39" x14ac:dyDescent="0.35">
      <c r="A8" s="2" t="s">
        <v>37</v>
      </c>
      <c r="B8" s="2" t="s">
        <v>634</v>
      </c>
      <c r="Q8" s="3">
        <v>5413</v>
      </c>
      <c r="AF8" s="2" t="s">
        <v>618</v>
      </c>
      <c r="AG8" s="2" t="s">
        <v>1294</v>
      </c>
      <c r="AJ8" s="2" t="s">
        <v>1295</v>
      </c>
      <c r="AK8" s="2" t="s">
        <v>24</v>
      </c>
      <c r="AM8" s="2" t="s">
        <v>24</v>
      </c>
    </row>
    <row r="9" spans="1:39" x14ac:dyDescent="0.35">
      <c r="A9" s="2" t="s">
        <v>38</v>
      </c>
      <c r="B9" s="2" t="s">
        <v>629</v>
      </c>
      <c r="Q9" s="3">
        <v>1871</v>
      </c>
      <c r="AF9" s="2">
        <v>2011</v>
      </c>
      <c r="AG9" s="2" t="s">
        <v>1294</v>
      </c>
      <c r="AJ9" s="2" t="s">
        <v>1295</v>
      </c>
      <c r="AM9" s="2" t="s">
        <v>24</v>
      </c>
    </row>
    <row r="10" spans="1:39" x14ac:dyDescent="0.35">
      <c r="A10" s="2" t="s">
        <v>39</v>
      </c>
      <c r="B10" s="2" t="s">
        <v>622</v>
      </c>
      <c r="Q10" s="3">
        <v>3039</v>
      </c>
      <c r="AF10" s="2">
        <v>2019</v>
      </c>
      <c r="AG10" s="2" t="s">
        <v>1294</v>
      </c>
      <c r="AJ10" s="2" t="s">
        <v>1295</v>
      </c>
      <c r="AM10" s="2" t="s">
        <v>24</v>
      </c>
    </row>
    <row r="11" spans="1:39" x14ac:dyDescent="0.35">
      <c r="A11" s="4" t="s">
        <v>40</v>
      </c>
      <c r="B11" s="4" t="s">
        <v>616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>
        <v>9999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4" t="s">
        <v>618</v>
      </c>
      <c r="AG11" s="4" t="s">
        <v>1298</v>
      </c>
      <c r="AH11" s="4"/>
      <c r="AI11" s="4"/>
      <c r="AJ11" s="4" t="s">
        <v>619</v>
      </c>
      <c r="AK11" s="2" t="s">
        <v>1297</v>
      </c>
      <c r="AM11" s="2" t="s">
        <v>24</v>
      </c>
    </row>
    <row r="12" spans="1:39" x14ac:dyDescent="0.35">
      <c r="A12" s="2" t="s">
        <v>41</v>
      </c>
      <c r="B12" s="2" t="s">
        <v>637</v>
      </c>
      <c r="Q12" s="3">
        <v>1836</v>
      </c>
      <c r="AF12" s="2">
        <v>2015</v>
      </c>
      <c r="AG12" s="2" t="s">
        <v>1294</v>
      </c>
      <c r="AJ12" s="2" t="s">
        <v>1295</v>
      </c>
      <c r="AM12" s="2" t="s">
        <v>24</v>
      </c>
    </row>
    <row r="13" spans="1:39" x14ac:dyDescent="0.35">
      <c r="A13" s="2" t="s">
        <v>42</v>
      </c>
      <c r="B13" s="2" t="s">
        <v>635</v>
      </c>
      <c r="Q13" s="3">
        <v>5033</v>
      </c>
      <c r="AF13" s="2">
        <v>2011</v>
      </c>
      <c r="AG13" s="2" t="s">
        <v>1294</v>
      </c>
      <c r="AJ13" s="2" t="s">
        <v>1295</v>
      </c>
      <c r="AM13" s="2" t="s">
        <v>24</v>
      </c>
    </row>
    <row r="14" spans="1:39" x14ac:dyDescent="0.35">
      <c r="A14" s="2" t="s">
        <v>43</v>
      </c>
      <c r="B14" s="2" t="s">
        <v>639</v>
      </c>
      <c r="Q14" s="3">
        <v>1144</v>
      </c>
      <c r="AF14" s="2">
        <v>2019</v>
      </c>
      <c r="AG14" s="2" t="s">
        <v>1294</v>
      </c>
      <c r="AJ14" s="2" t="s">
        <v>1295</v>
      </c>
      <c r="AM14" s="2" t="s">
        <v>24</v>
      </c>
    </row>
    <row r="15" spans="1:39" x14ac:dyDescent="0.35">
      <c r="A15" s="2" t="s">
        <v>1862</v>
      </c>
      <c r="B15" s="2" t="s">
        <v>1739</v>
      </c>
      <c r="Q15" s="2">
        <v>4203</v>
      </c>
      <c r="AF15" s="2">
        <v>2023</v>
      </c>
      <c r="AG15" s="2" t="s">
        <v>1294</v>
      </c>
      <c r="AJ15" s="2" t="s">
        <v>1295</v>
      </c>
    </row>
    <row r="16" spans="1:39" x14ac:dyDescent="0.35">
      <c r="A16" s="4" t="s">
        <v>44</v>
      </c>
      <c r="B16" s="4" t="s">
        <v>641</v>
      </c>
      <c r="C16" s="4" t="s">
        <v>643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>
        <v>9999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4">
        <v>2011</v>
      </c>
      <c r="AG16" s="4" t="s">
        <v>592</v>
      </c>
      <c r="AH16" s="4"/>
      <c r="AI16" s="4"/>
      <c r="AJ16" s="4" t="s">
        <v>642</v>
      </c>
      <c r="AM16" s="2" t="s">
        <v>24</v>
      </c>
    </row>
    <row r="17" spans="1:39" x14ac:dyDescent="0.35">
      <c r="A17" s="2" t="s">
        <v>45</v>
      </c>
      <c r="B17" s="2" t="s">
        <v>644</v>
      </c>
      <c r="Q17" s="3">
        <v>1838</v>
      </c>
      <c r="AF17" s="2">
        <v>2011</v>
      </c>
      <c r="AG17" s="2" t="s">
        <v>1294</v>
      </c>
      <c r="AJ17" s="2" t="s">
        <v>1295</v>
      </c>
      <c r="AM17" s="2" t="s">
        <v>24</v>
      </c>
    </row>
    <row r="18" spans="1:39" x14ac:dyDescent="0.35">
      <c r="A18" s="2" t="s">
        <v>46</v>
      </c>
      <c r="B18" s="2" t="s">
        <v>621</v>
      </c>
      <c r="Q18" s="3">
        <v>3025</v>
      </c>
      <c r="AF18" s="2" t="s">
        <v>618</v>
      </c>
      <c r="AG18" s="2" t="s">
        <v>1294</v>
      </c>
      <c r="AJ18" s="2" t="s">
        <v>1295</v>
      </c>
      <c r="AK18" s="2" t="s">
        <v>24</v>
      </c>
      <c r="AM18" s="2" t="s">
        <v>24</v>
      </c>
    </row>
    <row r="19" spans="1:39" x14ac:dyDescent="0.35">
      <c r="A19" s="2" t="s">
        <v>47</v>
      </c>
      <c r="B19" s="2" t="s">
        <v>645</v>
      </c>
      <c r="Q19" s="3">
        <v>3014</v>
      </c>
      <c r="AF19" s="2" t="s">
        <v>618</v>
      </c>
      <c r="AG19" s="2" t="s">
        <v>1294</v>
      </c>
      <c r="AJ19" s="2" t="s">
        <v>1295</v>
      </c>
      <c r="AK19" s="2" t="s">
        <v>24</v>
      </c>
      <c r="AM19" s="2" t="s">
        <v>24</v>
      </c>
    </row>
    <row r="20" spans="1:39" x14ac:dyDescent="0.35">
      <c r="A20" s="2" t="s">
        <v>48</v>
      </c>
      <c r="B20" s="2" t="s">
        <v>646</v>
      </c>
      <c r="Q20" s="3">
        <v>4627</v>
      </c>
      <c r="AF20" s="2">
        <v>2015</v>
      </c>
      <c r="AG20" s="2" t="s">
        <v>1294</v>
      </c>
      <c r="AJ20" s="2" t="s">
        <v>1295</v>
      </c>
      <c r="AM20" s="2" t="s">
        <v>24</v>
      </c>
    </row>
    <row r="21" spans="1:39" x14ac:dyDescent="0.35">
      <c r="A21" s="2" t="s">
        <v>49</v>
      </c>
      <c r="B21" s="2" t="s">
        <v>649</v>
      </c>
      <c r="Q21" s="3">
        <v>1547</v>
      </c>
      <c r="AF21" s="2">
        <v>2011</v>
      </c>
      <c r="AG21" s="2" t="s">
        <v>1294</v>
      </c>
      <c r="AJ21" s="2" t="s">
        <v>1295</v>
      </c>
      <c r="AM21" s="2" t="s">
        <v>24</v>
      </c>
    </row>
    <row r="22" spans="1:39" x14ac:dyDescent="0.35">
      <c r="A22" s="2" t="s">
        <v>50</v>
      </c>
      <c r="B22" s="2" t="s">
        <v>650</v>
      </c>
      <c r="Q22" s="3">
        <v>1576</v>
      </c>
      <c r="AF22" s="2" t="s">
        <v>618</v>
      </c>
      <c r="AG22" s="2" t="s">
        <v>1294</v>
      </c>
      <c r="AJ22" s="2" t="s">
        <v>1295</v>
      </c>
      <c r="AK22" s="2" t="s">
        <v>24</v>
      </c>
      <c r="AM22" s="2" t="s">
        <v>24</v>
      </c>
    </row>
    <row r="23" spans="1:39" x14ac:dyDescent="0.35">
      <c r="A23" s="2" t="s">
        <v>51</v>
      </c>
      <c r="B23" s="2" t="s">
        <v>683</v>
      </c>
      <c r="Q23" s="3">
        <v>3026</v>
      </c>
      <c r="AF23" s="2" t="s">
        <v>618</v>
      </c>
      <c r="AG23" s="2" t="s">
        <v>1294</v>
      </c>
      <c r="AJ23" s="2" t="s">
        <v>1295</v>
      </c>
      <c r="AK23" s="2" t="s">
        <v>24</v>
      </c>
      <c r="AM23" s="2" t="s">
        <v>24</v>
      </c>
    </row>
    <row r="24" spans="1:39" x14ac:dyDescent="0.35">
      <c r="A24" s="2" t="s">
        <v>52</v>
      </c>
      <c r="B24" s="2" t="s">
        <v>716</v>
      </c>
      <c r="Q24" s="3">
        <v>5416</v>
      </c>
      <c r="AF24" s="2" t="s">
        <v>618</v>
      </c>
      <c r="AG24" s="2" t="s">
        <v>1294</v>
      </c>
      <c r="AJ24" s="2" t="s">
        <v>1295</v>
      </c>
      <c r="AK24" s="2" t="s">
        <v>24</v>
      </c>
      <c r="AM24" s="2" t="s">
        <v>24</v>
      </c>
    </row>
    <row r="25" spans="1:39" x14ac:dyDescent="0.35">
      <c r="A25" s="2" t="s">
        <v>53</v>
      </c>
      <c r="B25" s="2" t="s">
        <v>682</v>
      </c>
      <c r="Q25" s="3">
        <v>3805</v>
      </c>
      <c r="AF25" s="2">
        <v>2019</v>
      </c>
      <c r="AG25" s="2" t="s">
        <v>1294</v>
      </c>
      <c r="AJ25" s="2" t="s">
        <v>1295</v>
      </c>
      <c r="AM25" s="2" t="s">
        <v>24</v>
      </c>
    </row>
    <row r="26" spans="1:39" x14ac:dyDescent="0.35">
      <c r="A26" s="2" t="s">
        <v>54</v>
      </c>
      <c r="B26" s="2" t="s">
        <v>659</v>
      </c>
      <c r="Q26" s="3">
        <v>1839</v>
      </c>
      <c r="AF26" s="2" t="s">
        <v>618</v>
      </c>
      <c r="AG26" s="2" t="s">
        <v>1294</v>
      </c>
      <c r="AJ26" s="2" t="s">
        <v>1295</v>
      </c>
      <c r="AK26" s="2" t="s">
        <v>24</v>
      </c>
      <c r="AM26" s="2" t="s">
        <v>24</v>
      </c>
    </row>
    <row r="27" spans="1:39" x14ac:dyDescent="0.35">
      <c r="A27" s="2" t="s">
        <v>55</v>
      </c>
      <c r="B27" s="2" t="s">
        <v>721</v>
      </c>
      <c r="Q27" s="3">
        <v>4627</v>
      </c>
      <c r="AF27" s="2" t="s">
        <v>618</v>
      </c>
      <c r="AG27" s="2" t="s">
        <v>1294</v>
      </c>
      <c r="AJ27" s="2" t="s">
        <v>1295</v>
      </c>
      <c r="AK27" s="2" t="s">
        <v>24</v>
      </c>
      <c r="AM27" s="2" t="s">
        <v>24</v>
      </c>
    </row>
    <row r="28" spans="1:39" x14ac:dyDescent="0.35">
      <c r="A28" s="2" t="s">
        <v>56</v>
      </c>
      <c r="B28" s="2" t="s">
        <v>663</v>
      </c>
      <c r="Q28" s="3">
        <v>5421</v>
      </c>
      <c r="AF28" s="2" t="s">
        <v>618</v>
      </c>
      <c r="AG28" s="2" t="s">
        <v>1294</v>
      </c>
      <c r="AJ28" s="2" t="s">
        <v>1295</v>
      </c>
      <c r="AK28" s="2" t="s">
        <v>24</v>
      </c>
      <c r="AM28" s="2" t="s">
        <v>24</v>
      </c>
    </row>
    <row r="29" spans="1:39" x14ac:dyDescent="0.35">
      <c r="A29" s="2" t="s">
        <v>57</v>
      </c>
      <c r="B29" s="2" t="s">
        <v>711</v>
      </c>
      <c r="Q29" s="3">
        <v>5421</v>
      </c>
      <c r="AF29" s="2">
        <v>2011</v>
      </c>
      <c r="AG29" s="2" t="s">
        <v>1294</v>
      </c>
      <c r="AJ29" s="2" t="s">
        <v>1295</v>
      </c>
      <c r="AM29" s="2" t="s">
        <v>24</v>
      </c>
    </row>
    <row r="30" spans="1:39" x14ac:dyDescent="0.35">
      <c r="A30" s="2" t="s">
        <v>1863</v>
      </c>
      <c r="B30" s="2" t="s">
        <v>1740</v>
      </c>
      <c r="Q30" s="2">
        <v>4600</v>
      </c>
      <c r="AF30" s="2">
        <v>2023</v>
      </c>
      <c r="AG30" s="2" t="s">
        <v>1294</v>
      </c>
      <c r="AJ30" s="2" t="s">
        <v>1295</v>
      </c>
    </row>
    <row r="31" spans="1:39" x14ac:dyDescent="0.35">
      <c r="A31" s="2" t="s">
        <v>1863</v>
      </c>
      <c r="B31" s="2" t="s">
        <v>1801</v>
      </c>
      <c r="Q31" s="2">
        <v>4601</v>
      </c>
      <c r="AF31" s="2">
        <v>2023</v>
      </c>
      <c r="AG31" s="2" t="s">
        <v>1294</v>
      </c>
      <c r="AJ31" s="2" t="s">
        <v>1295</v>
      </c>
    </row>
    <row r="32" spans="1:39" x14ac:dyDescent="0.35">
      <c r="A32" s="2" t="s">
        <v>58</v>
      </c>
      <c r="B32" s="2" t="s">
        <v>660</v>
      </c>
      <c r="Q32" s="3">
        <v>5059</v>
      </c>
      <c r="AF32" s="2">
        <v>2015</v>
      </c>
      <c r="AG32" s="2" t="s">
        <v>1294</v>
      </c>
      <c r="AJ32" s="2" t="s">
        <v>1295</v>
      </c>
      <c r="AM32" s="2" t="s">
        <v>24</v>
      </c>
    </row>
    <row r="33" spans="1:39" x14ac:dyDescent="0.35">
      <c r="A33" s="2" t="s">
        <v>59</v>
      </c>
      <c r="B33" s="2" t="s">
        <v>653</v>
      </c>
      <c r="Q33" s="3">
        <v>1811</v>
      </c>
      <c r="AF33" s="2" t="s">
        <v>618</v>
      </c>
      <c r="AG33" s="2" t="s">
        <v>1294</v>
      </c>
      <c r="AJ33" s="2" t="s">
        <v>1295</v>
      </c>
      <c r="AK33" s="2" t="s">
        <v>24</v>
      </c>
      <c r="AM33" s="2" t="s">
        <v>24</v>
      </c>
    </row>
    <row r="34" spans="1:39" x14ac:dyDescent="0.35">
      <c r="A34" s="2" t="s">
        <v>60</v>
      </c>
      <c r="B34" s="2" t="s">
        <v>674</v>
      </c>
      <c r="Q34" s="3">
        <v>1811</v>
      </c>
      <c r="AF34" s="2">
        <v>2019</v>
      </c>
      <c r="AG34" s="2" t="s">
        <v>1294</v>
      </c>
      <c r="AJ34" s="2" t="s">
        <v>1295</v>
      </c>
      <c r="AM34" s="2" t="s">
        <v>24</v>
      </c>
    </row>
    <row r="35" spans="1:39" x14ac:dyDescent="0.35">
      <c r="A35" s="2" t="s">
        <v>61</v>
      </c>
      <c r="B35" s="2" t="s">
        <v>679</v>
      </c>
      <c r="Q35" s="3">
        <v>5402</v>
      </c>
      <c r="AF35" s="2">
        <v>2011</v>
      </c>
      <c r="AG35" s="2" t="s">
        <v>1294</v>
      </c>
      <c r="AJ35" s="2" t="s">
        <v>1295</v>
      </c>
      <c r="AM35" s="2" t="s">
        <v>24</v>
      </c>
    </row>
    <row r="36" spans="1:39" x14ac:dyDescent="0.35">
      <c r="A36" s="2" t="s">
        <v>62</v>
      </c>
      <c r="B36" s="2" t="s">
        <v>681</v>
      </c>
      <c r="Q36" s="3">
        <v>5402</v>
      </c>
      <c r="AF36" s="2" t="s">
        <v>618</v>
      </c>
      <c r="AG36" s="2" t="s">
        <v>1294</v>
      </c>
      <c r="AJ36" s="2" t="s">
        <v>1295</v>
      </c>
      <c r="AK36" s="2" t="s">
        <v>24</v>
      </c>
      <c r="AM36" s="2" t="s">
        <v>24</v>
      </c>
    </row>
    <row r="37" spans="1:39" x14ac:dyDescent="0.35">
      <c r="A37" s="2" t="s">
        <v>1858</v>
      </c>
      <c r="B37" s="2" t="s">
        <v>1735</v>
      </c>
      <c r="Q37" s="2">
        <v>1114</v>
      </c>
      <c r="AF37" s="2">
        <v>2023</v>
      </c>
      <c r="AG37" s="2" t="s">
        <v>1294</v>
      </c>
      <c r="AJ37" s="2" t="s">
        <v>1295</v>
      </c>
    </row>
    <row r="38" spans="1:39" x14ac:dyDescent="0.35">
      <c r="A38" s="2" t="s">
        <v>1859</v>
      </c>
      <c r="B38" s="2" t="s">
        <v>1736</v>
      </c>
      <c r="Q38" s="2">
        <v>1114</v>
      </c>
      <c r="AF38" s="2">
        <v>2023</v>
      </c>
      <c r="AG38" s="2" t="s">
        <v>1294</v>
      </c>
      <c r="AJ38" s="2" t="s">
        <v>1295</v>
      </c>
    </row>
    <row r="39" spans="1:39" x14ac:dyDescent="0.35">
      <c r="A39" s="2" t="s">
        <v>63</v>
      </c>
      <c r="B39" s="2" t="s">
        <v>958</v>
      </c>
      <c r="Q39" s="3">
        <v>1160</v>
      </c>
      <c r="AF39" s="2">
        <v>2007</v>
      </c>
      <c r="AG39" s="2" t="s">
        <v>1294</v>
      </c>
      <c r="AJ39" s="2" t="s">
        <v>1295</v>
      </c>
      <c r="AM39" s="2" t="s">
        <v>24</v>
      </c>
    </row>
    <row r="40" spans="1:39" x14ac:dyDescent="0.35">
      <c r="A40" s="2" t="s">
        <v>64</v>
      </c>
      <c r="B40" s="2" t="s">
        <v>684</v>
      </c>
      <c r="Q40" s="3">
        <v>9999</v>
      </c>
      <c r="AG40" s="2" t="s">
        <v>1298</v>
      </c>
      <c r="AJ40" s="2" t="s">
        <v>1295</v>
      </c>
      <c r="AM40" s="2" t="s">
        <v>24</v>
      </c>
    </row>
    <row r="41" spans="1:39" x14ac:dyDescent="0.35">
      <c r="A41" s="2" t="s">
        <v>65</v>
      </c>
      <c r="B41" s="2" t="s">
        <v>662</v>
      </c>
      <c r="Q41" s="3">
        <v>4626</v>
      </c>
      <c r="AF41" s="2" t="s">
        <v>618</v>
      </c>
      <c r="AG41" s="2" t="s">
        <v>1294</v>
      </c>
      <c r="AJ41" s="2" t="s">
        <v>1295</v>
      </c>
      <c r="AK41" s="2" t="s">
        <v>24</v>
      </c>
      <c r="AM41" s="2" t="s">
        <v>24</v>
      </c>
    </row>
    <row r="42" spans="1:39" x14ac:dyDescent="0.35">
      <c r="A42" s="2" t="s">
        <v>66</v>
      </c>
      <c r="B42" s="2" t="s">
        <v>668</v>
      </c>
      <c r="Q42" s="3">
        <v>5052</v>
      </c>
      <c r="AF42" s="2" t="s">
        <v>618</v>
      </c>
      <c r="AG42" s="2" t="s">
        <v>1294</v>
      </c>
      <c r="AJ42" s="2" t="s">
        <v>1295</v>
      </c>
      <c r="AK42" s="2" t="s">
        <v>24</v>
      </c>
      <c r="AM42" s="2" t="s">
        <v>24</v>
      </c>
    </row>
    <row r="43" spans="1:39" x14ac:dyDescent="0.35">
      <c r="A43" s="2" t="s">
        <v>67</v>
      </c>
      <c r="B43" s="2" t="s">
        <v>667</v>
      </c>
      <c r="C43" s="2" t="s">
        <v>705</v>
      </c>
      <c r="Q43" s="3">
        <v>5438</v>
      </c>
      <c r="R43" s="3">
        <v>1828</v>
      </c>
      <c r="AF43" s="2">
        <v>2011</v>
      </c>
      <c r="AG43" s="2" t="s">
        <v>1294</v>
      </c>
      <c r="AJ43" s="2" t="s">
        <v>1295</v>
      </c>
      <c r="AM43" s="2" t="s">
        <v>24</v>
      </c>
    </row>
    <row r="44" spans="1:39" x14ac:dyDescent="0.35">
      <c r="A44" s="2" t="s">
        <v>68</v>
      </c>
      <c r="B44" s="2" t="s">
        <v>708</v>
      </c>
      <c r="Q44" s="3">
        <v>1506</v>
      </c>
      <c r="AF44" s="2">
        <v>2015</v>
      </c>
      <c r="AG44" s="2" t="s">
        <v>1294</v>
      </c>
      <c r="AJ44" s="2" t="s">
        <v>1295</v>
      </c>
      <c r="AM44" s="2" t="s">
        <v>24</v>
      </c>
    </row>
    <row r="45" spans="1:39" x14ac:dyDescent="0.35">
      <c r="A45" s="2" t="s">
        <v>69</v>
      </c>
      <c r="B45" s="2" t="s">
        <v>651</v>
      </c>
      <c r="Q45" s="3">
        <v>4602</v>
      </c>
      <c r="AF45" s="2" t="s">
        <v>618</v>
      </c>
      <c r="AG45" s="2" t="s">
        <v>1294</v>
      </c>
      <c r="AJ45" s="2" t="s">
        <v>1295</v>
      </c>
      <c r="AK45" s="2" t="s">
        <v>24</v>
      </c>
      <c r="AM45" s="2" t="s">
        <v>24</v>
      </c>
    </row>
    <row r="46" spans="1:39" x14ac:dyDescent="0.35">
      <c r="A46" s="2" t="s">
        <v>70</v>
      </c>
      <c r="B46" s="2" t="s">
        <v>709</v>
      </c>
      <c r="Q46" s="3">
        <v>1813</v>
      </c>
      <c r="AF46" s="2">
        <v>2007</v>
      </c>
      <c r="AG46" s="2" t="s">
        <v>1294</v>
      </c>
      <c r="AJ46" s="2" t="s">
        <v>1295</v>
      </c>
      <c r="AM46" s="2" t="s">
        <v>24</v>
      </c>
    </row>
    <row r="47" spans="1:39" x14ac:dyDescent="0.35">
      <c r="A47" s="2" t="s">
        <v>71</v>
      </c>
      <c r="B47" s="2" t="s">
        <v>688</v>
      </c>
      <c r="Q47" s="3">
        <v>5029</v>
      </c>
      <c r="AF47" s="2" t="s">
        <v>618</v>
      </c>
      <c r="AG47" s="2" t="s">
        <v>1294</v>
      </c>
      <c r="AJ47" s="2" t="s">
        <v>1295</v>
      </c>
      <c r="AK47" s="2" t="s">
        <v>24</v>
      </c>
      <c r="AM47" s="2" t="s">
        <v>24</v>
      </c>
    </row>
    <row r="48" spans="1:39" x14ac:dyDescent="0.35">
      <c r="A48" s="2" t="s">
        <v>72</v>
      </c>
      <c r="B48" s="2" t="s">
        <v>656</v>
      </c>
      <c r="Q48" s="3">
        <v>3403</v>
      </c>
      <c r="AF48" s="2" t="s">
        <v>618</v>
      </c>
      <c r="AG48" s="2" t="s">
        <v>1294</v>
      </c>
      <c r="AJ48" s="2" t="s">
        <v>1295</v>
      </c>
      <c r="AK48" s="2" t="s">
        <v>24</v>
      </c>
      <c r="AM48" s="2" t="s">
        <v>24</v>
      </c>
    </row>
    <row r="49" spans="1:39" x14ac:dyDescent="0.35">
      <c r="A49" s="2" t="s">
        <v>73</v>
      </c>
      <c r="B49" s="2" t="s">
        <v>657</v>
      </c>
      <c r="Q49" s="3">
        <v>3802</v>
      </c>
      <c r="AF49" s="2" t="s">
        <v>618</v>
      </c>
      <c r="AG49" s="2" t="s">
        <v>1294</v>
      </c>
      <c r="AJ49" s="2" t="s">
        <v>1295</v>
      </c>
      <c r="AK49" s="2" t="s">
        <v>24</v>
      </c>
      <c r="AM49" s="2" t="s">
        <v>24</v>
      </c>
    </row>
    <row r="50" spans="1:39" x14ac:dyDescent="0.35">
      <c r="A50" s="2" t="s">
        <v>74</v>
      </c>
      <c r="B50" s="2" t="s">
        <v>744</v>
      </c>
      <c r="Q50" s="3">
        <v>1820</v>
      </c>
      <c r="AF50" s="2">
        <v>2019</v>
      </c>
      <c r="AG50" s="2" t="s">
        <v>1294</v>
      </c>
      <c r="AJ50" s="2" t="s">
        <v>1295</v>
      </c>
      <c r="AM50" s="2" t="s">
        <v>24</v>
      </c>
    </row>
    <row r="51" spans="1:39" x14ac:dyDescent="0.35">
      <c r="A51" s="2" t="s">
        <v>75</v>
      </c>
      <c r="B51" s="2" t="s">
        <v>739</v>
      </c>
      <c r="Q51" s="3">
        <v>5501</v>
      </c>
      <c r="R51" s="3">
        <v>5401</v>
      </c>
      <c r="AF51" s="2">
        <v>2015</v>
      </c>
      <c r="AG51" s="2" t="s">
        <v>1294</v>
      </c>
      <c r="AJ51" s="2" t="s">
        <v>1295</v>
      </c>
      <c r="AM51" s="2" t="s">
        <v>24</v>
      </c>
    </row>
    <row r="52" spans="1:39" x14ac:dyDescent="0.35">
      <c r="A52" s="2" t="s">
        <v>76</v>
      </c>
      <c r="B52" s="2" t="s">
        <v>743</v>
      </c>
      <c r="Q52" s="3">
        <v>3806</v>
      </c>
      <c r="AF52" s="2">
        <v>2011</v>
      </c>
      <c r="AG52" s="2" t="s">
        <v>1294</v>
      </c>
      <c r="AJ52" s="2" t="s">
        <v>1295</v>
      </c>
      <c r="AM52" s="2" t="s">
        <v>24</v>
      </c>
    </row>
    <row r="53" spans="1:39" x14ac:dyDescent="0.35">
      <c r="A53" s="2" t="s">
        <v>77</v>
      </c>
      <c r="B53" s="2" t="s">
        <v>710</v>
      </c>
      <c r="Q53" s="3">
        <v>3433</v>
      </c>
      <c r="AF53" s="2" t="s">
        <v>618</v>
      </c>
      <c r="AG53" s="2" t="s">
        <v>1294</v>
      </c>
      <c r="AJ53" s="2" t="s">
        <v>1295</v>
      </c>
      <c r="AK53" s="2" t="s">
        <v>24</v>
      </c>
      <c r="AM53" s="2" t="s">
        <v>24</v>
      </c>
    </row>
    <row r="54" spans="1:39" x14ac:dyDescent="0.35">
      <c r="A54" s="2" t="s">
        <v>78</v>
      </c>
      <c r="B54" s="2" t="s">
        <v>691</v>
      </c>
      <c r="C54" s="2" t="s">
        <v>728</v>
      </c>
      <c r="D54" s="2" t="s">
        <v>735</v>
      </c>
      <c r="Q54" s="3">
        <v>3432</v>
      </c>
      <c r="R54" s="3">
        <v>3441</v>
      </c>
      <c r="S54" s="3">
        <v>4623</v>
      </c>
      <c r="AF54" s="2" t="s">
        <v>618</v>
      </c>
      <c r="AG54" s="2" t="s">
        <v>1294</v>
      </c>
      <c r="AJ54" s="2" t="s">
        <v>1295</v>
      </c>
      <c r="AK54" s="2" t="s">
        <v>24</v>
      </c>
      <c r="AM54" s="2" t="s">
        <v>24</v>
      </c>
    </row>
    <row r="55" spans="1:39" x14ac:dyDescent="0.35">
      <c r="A55" s="2" t="s">
        <v>79</v>
      </c>
      <c r="B55" s="2" t="s">
        <v>713</v>
      </c>
      <c r="Q55" s="3">
        <v>4628</v>
      </c>
      <c r="AF55" s="2" t="s">
        <v>618</v>
      </c>
      <c r="AG55" s="2" t="s">
        <v>1294</v>
      </c>
      <c r="AJ55" s="2" t="s">
        <v>1295</v>
      </c>
      <c r="AK55" s="2" t="s">
        <v>24</v>
      </c>
      <c r="AM55" s="2" t="s">
        <v>24</v>
      </c>
    </row>
    <row r="56" spans="1:39" x14ac:dyDescent="0.35">
      <c r="A56" s="2" t="s">
        <v>80</v>
      </c>
      <c r="B56" s="2" t="s">
        <v>692</v>
      </c>
      <c r="C56" s="2" t="s">
        <v>697</v>
      </c>
      <c r="Q56" s="3">
        <v>3434</v>
      </c>
      <c r="R56" s="3">
        <v>3435</v>
      </c>
      <c r="AF56" s="2" t="s">
        <v>618</v>
      </c>
      <c r="AG56" s="2" t="s">
        <v>1294</v>
      </c>
      <c r="AJ56" s="2" t="s">
        <v>1295</v>
      </c>
      <c r="AK56" s="2" t="s">
        <v>24</v>
      </c>
      <c r="AM56" s="2" t="s">
        <v>24</v>
      </c>
    </row>
    <row r="57" spans="1:39" x14ac:dyDescent="0.35">
      <c r="A57" s="2" t="s">
        <v>81</v>
      </c>
      <c r="B57" s="2" t="s">
        <v>698</v>
      </c>
      <c r="Q57" s="3">
        <v>1151</v>
      </c>
      <c r="AF57" s="2" t="s">
        <v>618</v>
      </c>
      <c r="AG57" s="2" t="s">
        <v>1294</v>
      </c>
      <c r="AJ57" s="2" t="s">
        <v>1295</v>
      </c>
      <c r="AK57" s="2" t="s">
        <v>24</v>
      </c>
      <c r="AM57" s="2" t="s">
        <v>24</v>
      </c>
    </row>
    <row r="58" spans="1:39" x14ac:dyDescent="0.35">
      <c r="A58" s="2" t="s">
        <v>82</v>
      </c>
      <c r="B58" s="2" t="s">
        <v>654</v>
      </c>
      <c r="Q58" s="3">
        <v>5057</v>
      </c>
      <c r="AF58" s="2" t="s">
        <v>618</v>
      </c>
      <c r="AG58" s="2" t="s">
        <v>1294</v>
      </c>
      <c r="AJ58" s="2" t="s">
        <v>1295</v>
      </c>
      <c r="AK58" s="2" t="s">
        <v>24</v>
      </c>
      <c r="AM58" s="2" t="s">
        <v>24</v>
      </c>
    </row>
    <row r="59" spans="1:39" x14ac:dyDescent="0.35">
      <c r="A59" s="2" t="s">
        <v>83</v>
      </c>
      <c r="B59" s="2" t="s">
        <v>677</v>
      </c>
      <c r="Q59" s="3">
        <v>5006</v>
      </c>
      <c r="AF59" s="2">
        <v>2007</v>
      </c>
      <c r="AG59" s="2" t="s">
        <v>1294</v>
      </c>
      <c r="AJ59" s="2" t="s">
        <v>1295</v>
      </c>
      <c r="AM59" s="2" t="s">
        <v>24</v>
      </c>
    </row>
    <row r="60" spans="1:39" x14ac:dyDescent="0.35">
      <c r="A60" s="2" t="s">
        <v>1849</v>
      </c>
      <c r="B60" s="2" t="s">
        <v>1722</v>
      </c>
      <c r="Q60" s="2">
        <v>3435</v>
      </c>
      <c r="AF60" s="2">
        <v>2023</v>
      </c>
      <c r="AG60" s="2" t="s">
        <v>1294</v>
      </c>
      <c r="AJ60" s="2" t="s">
        <v>1295</v>
      </c>
    </row>
    <row r="61" spans="1:39" x14ac:dyDescent="0.35">
      <c r="A61" s="2" t="s">
        <v>84</v>
      </c>
      <c r="B61" s="2" t="s">
        <v>666</v>
      </c>
      <c r="Q61" s="3">
        <v>5027</v>
      </c>
      <c r="AF61" s="2" t="s">
        <v>618</v>
      </c>
      <c r="AG61" s="2" t="s">
        <v>1294</v>
      </c>
      <c r="AJ61" s="2" t="s">
        <v>1295</v>
      </c>
      <c r="AK61" s="2" t="s">
        <v>24</v>
      </c>
      <c r="AM61" s="2" t="s">
        <v>24</v>
      </c>
    </row>
    <row r="62" spans="1:39" x14ac:dyDescent="0.35">
      <c r="A62" s="2" t="s">
        <v>85</v>
      </c>
      <c r="B62" s="2" t="s">
        <v>737</v>
      </c>
      <c r="C62" s="2" t="s">
        <v>699</v>
      </c>
      <c r="D62" s="2" t="s">
        <v>690</v>
      </c>
      <c r="E62" s="2" t="s">
        <v>687</v>
      </c>
      <c r="F62" s="2" t="s">
        <v>732</v>
      </c>
      <c r="G62" s="2" t="s">
        <v>733</v>
      </c>
      <c r="H62" s="2" t="s">
        <v>1776</v>
      </c>
      <c r="Q62" s="3">
        <v>3419</v>
      </c>
      <c r="R62" s="3">
        <v>3454</v>
      </c>
      <c r="S62" s="3">
        <v>3823</v>
      </c>
      <c r="T62" s="3">
        <v>4632</v>
      </c>
      <c r="U62" s="3">
        <v>3019</v>
      </c>
      <c r="V62" s="3">
        <v>3045</v>
      </c>
      <c r="W62" s="3">
        <v>3338</v>
      </c>
      <c r="AF62" s="2" t="s">
        <v>618</v>
      </c>
      <c r="AG62" s="2" t="s">
        <v>1294</v>
      </c>
      <c r="AJ62" s="2" t="s">
        <v>1295</v>
      </c>
      <c r="AK62" s="2" t="s">
        <v>24</v>
      </c>
      <c r="AM62" s="2" t="s">
        <v>24</v>
      </c>
    </row>
    <row r="63" spans="1:39" x14ac:dyDescent="0.35">
      <c r="A63" s="2" t="s">
        <v>86</v>
      </c>
      <c r="B63" s="2" t="s">
        <v>700</v>
      </c>
      <c r="Q63" s="3">
        <v>3825</v>
      </c>
      <c r="AF63" s="2" t="s">
        <v>618</v>
      </c>
      <c r="AG63" s="2" t="s">
        <v>1294</v>
      </c>
      <c r="AJ63" s="2" t="s">
        <v>1295</v>
      </c>
      <c r="AK63" s="2" t="s">
        <v>24</v>
      </c>
      <c r="AM63" s="2" t="s">
        <v>24</v>
      </c>
    </row>
    <row r="64" spans="1:39" x14ac:dyDescent="0.35">
      <c r="A64" s="2" t="s">
        <v>87</v>
      </c>
      <c r="B64" s="2" t="s">
        <v>736</v>
      </c>
      <c r="Q64" s="3">
        <v>4620</v>
      </c>
      <c r="AF64" s="2">
        <v>2007</v>
      </c>
      <c r="AG64" s="2" t="s">
        <v>1294</v>
      </c>
      <c r="AJ64" s="2" t="s">
        <v>1295</v>
      </c>
      <c r="AM64" s="2" t="s">
        <v>24</v>
      </c>
    </row>
    <row r="65" spans="1:39" x14ac:dyDescent="0.35">
      <c r="A65" s="2" t="s">
        <v>88</v>
      </c>
      <c r="B65" s="2" t="s">
        <v>665</v>
      </c>
      <c r="Q65" s="3">
        <v>5412</v>
      </c>
      <c r="AF65" s="2" t="s">
        <v>618</v>
      </c>
      <c r="AG65" s="2" t="s">
        <v>1294</v>
      </c>
      <c r="AJ65" s="2" t="s">
        <v>1295</v>
      </c>
      <c r="AK65" s="2" t="s">
        <v>24</v>
      </c>
      <c r="AM65" s="2" t="s">
        <v>24</v>
      </c>
    </row>
    <row r="66" spans="1:39" x14ac:dyDescent="0.35">
      <c r="A66" s="2" t="s">
        <v>1895</v>
      </c>
      <c r="B66" s="2" t="s">
        <v>1782</v>
      </c>
      <c r="Q66" s="2">
        <v>3334</v>
      </c>
      <c r="AF66" s="2">
        <v>2023</v>
      </c>
      <c r="AG66" s="2" t="s">
        <v>1294</v>
      </c>
      <c r="AJ66" s="2" t="s">
        <v>1295</v>
      </c>
    </row>
    <row r="67" spans="1:39" x14ac:dyDescent="0.35">
      <c r="A67" s="2" t="s">
        <v>89</v>
      </c>
      <c r="B67" s="2" t="s">
        <v>726</v>
      </c>
      <c r="Q67" s="3">
        <v>4631</v>
      </c>
      <c r="AF67" s="2">
        <v>2015</v>
      </c>
      <c r="AG67" s="2" t="s">
        <v>1294</v>
      </c>
      <c r="AJ67" s="2" t="s">
        <v>1295</v>
      </c>
      <c r="AM67" s="2" t="s">
        <v>24</v>
      </c>
    </row>
    <row r="68" spans="1:39" x14ac:dyDescent="0.35">
      <c r="A68" s="2" t="s">
        <v>90</v>
      </c>
      <c r="B68" s="2" t="s">
        <v>704</v>
      </c>
      <c r="Q68" s="3">
        <v>3448</v>
      </c>
      <c r="AF68" s="2" t="s">
        <v>618</v>
      </c>
      <c r="AG68" s="2" t="s">
        <v>1294</v>
      </c>
      <c r="AJ68" s="2" t="s">
        <v>1295</v>
      </c>
      <c r="AK68" s="2" t="s">
        <v>24</v>
      </c>
      <c r="AM68" s="2" t="s">
        <v>24</v>
      </c>
    </row>
    <row r="69" spans="1:39" x14ac:dyDescent="0.35">
      <c r="A69" s="2" t="s">
        <v>90</v>
      </c>
      <c r="B69" s="2" t="s">
        <v>1762</v>
      </c>
      <c r="Q69" s="2">
        <v>3448</v>
      </c>
      <c r="AF69" s="2">
        <v>2023</v>
      </c>
      <c r="AG69" s="2" t="s">
        <v>1294</v>
      </c>
      <c r="AJ69" s="2" t="s">
        <v>1295</v>
      </c>
    </row>
    <row r="70" spans="1:39" x14ac:dyDescent="0.35">
      <c r="A70" s="2" t="s">
        <v>91</v>
      </c>
      <c r="B70" s="2" t="s">
        <v>696</v>
      </c>
      <c r="Q70" s="3">
        <v>3413</v>
      </c>
      <c r="AF70" s="2" t="s">
        <v>618</v>
      </c>
      <c r="AG70" s="2" t="s">
        <v>1294</v>
      </c>
      <c r="AJ70" s="2" t="s">
        <v>1295</v>
      </c>
      <c r="AK70" s="2" t="s">
        <v>24</v>
      </c>
      <c r="AM70" s="2" t="s">
        <v>24</v>
      </c>
    </row>
    <row r="71" spans="1:39" x14ac:dyDescent="0.35">
      <c r="A71" s="2" t="s">
        <v>92</v>
      </c>
      <c r="B71" s="2" t="s">
        <v>719</v>
      </c>
      <c r="Q71" s="3">
        <v>4628</v>
      </c>
      <c r="AF71" s="2" t="s">
        <v>618</v>
      </c>
      <c r="AG71" s="2" t="s">
        <v>1294</v>
      </c>
      <c r="AJ71" s="2" t="s">
        <v>1295</v>
      </c>
      <c r="AK71" s="2" t="s">
        <v>24</v>
      </c>
      <c r="AM71" s="2" t="s">
        <v>24</v>
      </c>
    </row>
    <row r="72" spans="1:39" x14ac:dyDescent="0.35">
      <c r="A72" s="2" t="s">
        <v>93</v>
      </c>
      <c r="B72" s="2" t="s">
        <v>747</v>
      </c>
      <c r="Q72" s="3">
        <v>4225</v>
      </c>
      <c r="AF72" s="2" t="s">
        <v>618</v>
      </c>
      <c r="AG72" s="2" t="s">
        <v>1294</v>
      </c>
      <c r="AJ72" s="2" t="s">
        <v>1295</v>
      </c>
      <c r="AK72" s="2" t="s">
        <v>24</v>
      </c>
      <c r="AM72" s="2" t="s">
        <v>24</v>
      </c>
    </row>
    <row r="73" spans="1:39" x14ac:dyDescent="0.35">
      <c r="A73" s="2" t="s">
        <v>1867</v>
      </c>
      <c r="B73" s="2" t="s">
        <v>1744</v>
      </c>
      <c r="Q73" s="2">
        <v>3318</v>
      </c>
      <c r="AF73" s="2">
        <v>2023</v>
      </c>
      <c r="AG73" s="2" t="s">
        <v>1294</v>
      </c>
      <c r="AJ73" s="2" t="s">
        <v>1295</v>
      </c>
    </row>
    <row r="74" spans="1:39" x14ac:dyDescent="0.35">
      <c r="A74" s="2" t="s">
        <v>94</v>
      </c>
      <c r="B74" s="2" t="s">
        <v>723</v>
      </c>
      <c r="Q74" s="3">
        <v>3428</v>
      </c>
      <c r="AF74" s="2" t="s">
        <v>618</v>
      </c>
      <c r="AG74" s="2" t="s">
        <v>1294</v>
      </c>
      <c r="AJ74" s="2" t="s">
        <v>1295</v>
      </c>
      <c r="AK74" s="2" t="s">
        <v>24</v>
      </c>
      <c r="AM74" s="2" t="s">
        <v>24</v>
      </c>
    </row>
    <row r="75" spans="1:39" x14ac:dyDescent="0.35">
      <c r="A75" s="2" t="s">
        <v>95</v>
      </c>
      <c r="B75" s="2" t="s">
        <v>673</v>
      </c>
      <c r="Q75" s="3">
        <v>4632</v>
      </c>
      <c r="AF75" s="2">
        <v>2019</v>
      </c>
      <c r="AG75" s="2" t="s">
        <v>1294</v>
      </c>
      <c r="AJ75" s="2" t="s">
        <v>1295</v>
      </c>
      <c r="AM75" s="2" t="s">
        <v>24</v>
      </c>
    </row>
    <row r="76" spans="1:39" x14ac:dyDescent="0.35">
      <c r="A76" s="2" t="s">
        <v>96</v>
      </c>
      <c r="B76" s="2" t="s">
        <v>693</v>
      </c>
      <c r="Q76" s="3">
        <v>3047</v>
      </c>
      <c r="AF76" s="2" t="s">
        <v>618</v>
      </c>
      <c r="AG76" s="2" t="s">
        <v>1294</v>
      </c>
      <c r="AJ76" s="2" t="s">
        <v>1295</v>
      </c>
      <c r="AK76" s="2" t="s">
        <v>24</v>
      </c>
      <c r="AM76" s="2" t="s">
        <v>24</v>
      </c>
    </row>
    <row r="77" spans="1:39" x14ac:dyDescent="0.35">
      <c r="A77" s="2" t="s">
        <v>97</v>
      </c>
      <c r="B77" s="2" t="s">
        <v>992</v>
      </c>
      <c r="Q77" s="3">
        <v>1874</v>
      </c>
      <c r="AF77" s="2" t="s">
        <v>618</v>
      </c>
      <c r="AG77" s="2" t="s">
        <v>1294</v>
      </c>
      <c r="AJ77" s="2" t="s">
        <v>1295</v>
      </c>
      <c r="AK77" s="2" t="s">
        <v>24</v>
      </c>
      <c r="AM77" s="2" t="s">
        <v>24</v>
      </c>
    </row>
    <row r="78" spans="1:39" x14ac:dyDescent="0.35">
      <c r="A78" s="2" t="s">
        <v>1891</v>
      </c>
      <c r="B78" s="2" t="s">
        <v>1778</v>
      </c>
      <c r="Q78" s="2">
        <v>5618</v>
      </c>
      <c r="AF78" s="2">
        <v>2023</v>
      </c>
      <c r="AG78" s="2" t="s">
        <v>1294</v>
      </c>
      <c r="AJ78" s="2" t="s">
        <v>1295</v>
      </c>
    </row>
    <row r="79" spans="1:39" x14ac:dyDescent="0.35">
      <c r="A79" s="2" t="s">
        <v>98</v>
      </c>
      <c r="B79" s="2" t="s">
        <v>675</v>
      </c>
      <c r="Q79" s="3">
        <v>3025</v>
      </c>
      <c r="AF79" s="2" t="s">
        <v>618</v>
      </c>
      <c r="AG79" s="2" t="s">
        <v>1294</v>
      </c>
      <c r="AJ79" s="2" t="s">
        <v>1295</v>
      </c>
      <c r="AK79" s="2" t="s">
        <v>24</v>
      </c>
      <c r="AM79" s="2" t="s">
        <v>24</v>
      </c>
    </row>
    <row r="80" spans="1:39" x14ac:dyDescent="0.35">
      <c r="A80" s="2" t="s">
        <v>99</v>
      </c>
      <c r="B80" s="2" t="s">
        <v>712</v>
      </c>
      <c r="Q80" s="3">
        <v>3423</v>
      </c>
      <c r="AF80" s="2" t="s">
        <v>618</v>
      </c>
      <c r="AG80" s="2" t="s">
        <v>1294</v>
      </c>
      <c r="AJ80" s="2" t="s">
        <v>1295</v>
      </c>
      <c r="AK80" s="2" t="s">
        <v>24</v>
      </c>
      <c r="AM80" s="2" t="s">
        <v>24</v>
      </c>
    </row>
    <row r="81" spans="1:39" x14ac:dyDescent="0.35">
      <c r="A81" s="2" t="s">
        <v>1870</v>
      </c>
      <c r="B81" s="2" t="s">
        <v>1750</v>
      </c>
      <c r="Q81" s="2">
        <v>4221</v>
      </c>
      <c r="AF81" s="2">
        <v>2023</v>
      </c>
      <c r="AG81" s="2" t="s">
        <v>1294</v>
      </c>
      <c r="AJ81" s="2" t="s">
        <v>1295</v>
      </c>
    </row>
    <row r="82" spans="1:39" x14ac:dyDescent="0.35">
      <c r="A82" s="2" t="s">
        <v>100</v>
      </c>
      <c r="B82" s="2" t="s">
        <v>722</v>
      </c>
      <c r="Q82" s="3">
        <v>3419</v>
      </c>
      <c r="AF82" s="2">
        <v>2019</v>
      </c>
      <c r="AG82" s="2" t="s">
        <v>1294</v>
      </c>
      <c r="AJ82" s="2" t="s">
        <v>1295</v>
      </c>
      <c r="AM82" s="2" t="s">
        <v>24</v>
      </c>
    </row>
    <row r="83" spans="1:39" x14ac:dyDescent="0.35">
      <c r="A83" s="2" t="s">
        <v>101</v>
      </c>
      <c r="B83" s="2" t="s">
        <v>720</v>
      </c>
      <c r="Q83" s="3">
        <v>3419</v>
      </c>
      <c r="AF83" s="2">
        <v>2015</v>
      </c>
      <c r="AG83" s="2" t="s">
        <v>1294</v>
      </c>
      <c r="AJ83" s="2" t="s">
        <v>1295</v>
      </c>
      <c r="AM83" s="2" t="s">
        <v>24</v>
      </c>
    </row>
    <row r="84" spans="1:39" x14ac:dyDescent="0.35">
      <c r="A84" s="2" t="s">
        <v>102</v>
      </c>
      <c r="B84" s="2" t="s">
        <v>672</v>
      </c>
      <c r="Q84" s="3">
        <v>3423</v>
      </c>
      <c r="AF84" s="2">
        <v>2015</v>
      </c>
      <c r="AG84" s="2" t="s">
        <v>1294</v>
      </c>
      <c r="AJ84" s="2" t="s">
        <v>1295</v>
      </c>
      <c r="AM84" s="2" t="s">
        <v>24</v>
      </c>
    </row>
    <row r="85" spans="1:39" x14ac:dyDescent="0.35">
      <c r="A85" s="2" t="s">
        <v>103</v>
      </c>
      <c r="B85" s="2" t="s">
        <v>701</v>
      </c>
      <c r="Q85" s="3">
        <v>3452</v>
      </c>
      <c r="AF85" s="2" t="s">
        <v>618</v>
      </c>
      <c r="AG85" s="2" t="s">
        <v>1294</v>
      </c>
      <c r="AJ85" s="2" t="s">
        <v>1295</v>
      </c>
      <c r="AK85" s="2" t="s">
        <v>24</v>
      </c>
      <c r="AM85" s="2" t="s">
        <v>24</v>
      </c>
    </row>
    <row r="86" spans="1:39" x14ac:dyDescent="0.35">
      <c r="A86" s="2" t="s">
        <v>104</v>
      </c>
      <c r="B86" s="2" t="s">
        <v>730</v>
      </c>
      <c r="Q86" s="3">
        <v>4640</v>
      </c>
      <c r="AF86" s="2">
        <v>2015</v>
      </c>
      <c r="AG86" s="2" t="s">
        <v>1294</v>
      </c>
      <c r="AJ86" s="2" t="s">
        <v>1295</v>
      </c>
      <c r="AM86" s="2" t="s">
        <v>24</v>
      </c>
    </row>
    <row r="87" spans="1:39" x14ac:dyDescent="0.35">
      <c r="A87" s="2" t="s">
        <v>105</v>
      </c>
      <c r="B87" s="2" t="s">
        <v>689</v>
      </c>
      <c r="Q87" s="3">
        <v>3039</v>
      </c>
      <c r="AF87" s="2" t="s">
        <v>618</v>
      </c>
      <c r="AG87" s="2" t="s">
        <v>1294</v>
      </c>
      <c r="AJ87" s="2" t="s">
        <v>1295</v>
      </c>
      <c r="AK87" s="2" t="s">
        <v>24</v>
      </c>
      <c r="AM87" s="2" t="s">
        <v>24</v>
      </c>
    </row>
    <row r="88" spans="1:39" x14ac:dyDescent="0.35">
      <c r="A88" s="2" t="s">
        <v>1846</v>
      </c>
      <c r="B88" s="2" t="s">
        <v>1720</v>
      </c>
      <c r="Q88" s="2">
        <v>5020</v>
      </c>
      <c r="AF88" s="2">
        <v>2023</v>
      </c>
      <c r="AG88" s="2" t="s">
        <v>1294</v>
      </c>
      <c r="AJ88" s="2" t="s">
        <v>1295</v>
      </c>
    </row>
    <row r="89" spans="1:39" x14ac:dyDescent="0.35">
      <c r="A89" s="2" t="s">
        <v>106</v>
      </c>
      <c r="B89" s="2" t="s">
        <v>734</v>
      </c>
      <c r="Q89" s="3">
        <v>5046</v>
      </c>
      <c r="AF89" s="2" t="s">
        <v>618</v>
      </c>
      <c r="AG89" s="2" t="s">
        <v>1294</v>
      </c>
      <c r="AJ89" s="2" t="s">
        <v>1295</v>
      </c>
      <c r="AK89" s="2" t="s">
        <v>24</v>
      </c>
      <c r="AM89" s="2" t="s">
        <v>24</v>
      </c>
    </row>
    <row r="90" spans="1:39" x14ac:dyDescent="0.35">
      <c r="A90" s="2" t="s">
        <v>107</v>
      </c>
      <c r="B90" s="2" t="s">
        <v>703</v>
      </c>
      <c r="Q90" s="3">
        <v>5027</v>
      </c>
      <c r="AF90" s="2">
        <v>2011</v>
      </c>
      <c r="AG90" s="2" t="s">
        <v>1294</v>
      </c>
      <c r="AJ90" s="2" t="s">
        <v>1295</v>
      </c>
      <c r="AM90" s="2" t="s">
        <v>24</v>
      </c>
    </row>
    <row r="91" spans="1:39" x14ac:dyDescent="0.35">
      <c r="A91" s="2" t="s">
        <v>108</v>
      </c>
      <c r="B91" s="2" t="s">
        <v>729</v>
      </c>
      <c r="Q91" s="3">
        <v>4622</v>
      </c>
      <c r="AF91" s="2">
        <v>2011</v>
      </c>
      <c r="AG91" s="2" t="s">
        <v>1294</v>
      </c>
      <c r="AJ91" s="2" t="s">
        <v>1295</v>
      </c>
      <c r="AM91" s="2" t="s">
        <v>24</v>
      </c>
    </row>
    <row r="92" spans="1:39" x14ac:dyDescent="0.35">
      <c r="A92" s="2" t="s">
        <v>109</v>
      </c>
      <c r="B92" s="2" t="s">
        <v>694</v>
      </c>
      <c r="Q92" s="3">
        <v>4612</v>
      </c>
      <c r="AF92" s="2" t="s">
        <v>618</v>
      </c>
      <c r="AG92" s="2" t="s">
        <v>1294</v>
      </c>
      <c r="AJ92" s="2" t="s">
        <v>1295</v>
      </c>
      <c r="AK92" s="2" t="s">
        <v>24</v>
      </c>
      <c r="AM92" s="2" t="s">
        <v>24</v>
      </c>
    </row>
    <row r="93" spans="1:39" x14ac:dyDescent="0.35">
      <c r="A93" s="2" t="s">
        <v>110</v>
      </c>
      <c r="B93" s="2" t="s">
        <v>715</v>
      </c>
      <c r="Q93" s="3">
        <v>1130</v>
      </c>
      <c r="AF93" s="2">
        <v>2015</v>
      </c>
      <c r="AG93" s="2" t="s">
        <v>1294</v>
      </c>
      <c r="AJ93" s="2" t="s">
        <v>1295</v>
      </c>
      <c r="AM93" s="2" t="s">
        <v>24</v>
      </c>
    </row>
    <row r="94" spans="1:39" x14ac:dyDescent="0.35">
      <c r="A94" s="2" t="s">
        <v>111</v>
      </c>
      <c r="B94" s="2" t="s">
        <v>695</v>
      </c>
      <c r="Q94" s="3">
        <v>5041</v>
      </c>
      <c r="AF94" s="2" t="s">
        <v>618</v>
      </c>
      <c r="AG94" s="2" t="s">
        <v>1294</v>
      </c>
      <c r="AJ94" s="2" t="s">
        <v>1295</v>
      </c>
      <c r="AK94" s="2" t="s">
        <v>24</v>
      </c>
      <c r="AM94" s="2" t="s">
        <v>24</v>
      </c>
    </row>
    <row r="95" spans="1:39" x14ac:dyDescent="0.35">
      <c r="A95" s="2" t="s">
        <v>1894</v>
      </c>
      <c r="B95" s="2" t="s">
        <v>1781</v>
      </c>
      <c r="Q95" s="2">
        <v>1144</v>
      </c>
      <c r="AF95" s="2">
        <v>2023</v>
      </c>
      <c r="AG95" s="2" t="s">
        <v>1294</v>
      </c>
      <c r="AJ95" s="2" t="s">
        <v>1295</v>
      </c>
    </row>
    <row r="96" spans="1:39" x14ac:dyDescent="0.35">
      <c r="A96" s="2" t="s">
        <v>112</v>
      </c>
      <c r="B96" s="2" t="s">
        <v>717</v>
      </c>
      <c r="C96" s="2" t="s">
        <v>718</v>
      </c>
      <c r="Q96" s="3">
        <v>4228</v>
      </c>
      <c r="R96" s="3">
        <v>1839</v>
      </c>
      <c r="AF96" s="2">
        <v>2011</v>
      </c>
      <c r="AG96" s="2" t="s">
        <v>1294</v>
      </c>
      <c r="AJ96" s="2" t="s">
        <v>1295</v>
      </c>
      <c r="AM96" s="2" t="s">
        <v>24</v>
      </c>
    </row>
    <row r="97" spans="1:39" x14ac:dyDescent="0.35">
      <c r="A97" s="2" t="s">
        <v>113</v>
      </c>
      <c r="B97" s="2" t="s">
        <v>724</v>
      </c>
      <c r="Q97" s="3">
        <v>4220</v>
      </c>
      <c r="AF97" s="2" t="s">
        <v>618</v>
      </c>
      <c r="AG97" s="2" t="s">
        <v>1294</v>
      </c>
      <c r="AJ97" s="2" t="s">
        <v>1295</v>
      </c>
      <c r="AK97" s="2" t="s">
        <v>24</v>
      </c>
      <c r="AM97" s="2" t="s">
        <v>24</v>
      </c>
    </row>
    <row r="98" spans="1:39" x14ac:dyDescent="0.35">
      <c r="A98" s="2" t="s">
        <v>114</v>
      </c>
      <c r="B98" s="2" t="s">
        <v>671</v>
      </c>
      <c r="Q98" s="3">
        <v>4220</v>
      </c>
      <c r="AF98" s="2">
        <v>2007</v>
      </c>
      <c r="AG98" s="2" t="s">
        <v>1294</v>
      </c>
      <c r="AJ98" s="2" t="s">
        <v>1295</v>
      </c>
      <c r="AM98" s="2" t="s">
        <v>24</v>
      </c>
    </row>
    <row r="99" spans="1:39" x14ac:dyDescent="0.35">
      <c r="A99" s="2" t="s">
        <v>115</v>
      </c>
      <c r="B99" s="2" t="s">
        <v>725</v>
      </c>
      <c r="C99" s="2" t="s">
        <v>1810</v>
      </c>
      <c r="Q99" s="3">
        <v>4222</v>
      </c>
      <c r="AF99" s="2" t="s">
        <v>618</v>
      </c>
      <c r="AG99" s="2" t="s">
        <v>1294</v>
      </c>
      <c r="AJ99" s="2" t="s">
        <v>1295</v>
      </c>
      <c r="AK99" s="2" t="s">
        <v>24</v>
      </c>
      <c r="AM99" s="2" t="s">
        <v>24</v>
      </c>
    </row>
    <row r="100" spans="1:39" x14ac:dyDescent="0.35">
      <c r="A100" s="2" t="s">
        <v>116</v>
      </c>
      <c r="B100" s="2" t="s">
        <v>738</v>
      </c>
      <c r="Q100" s="3">
        <v>3806</v>
      </c>
      <c r="AF100" s="2">
        <v>2007</v>
      </c>
      <c r="AG100" s="2" t="s">
        <v>1294</v>
      </c>
      <c r="AJ100" s="2" t="s">
        <v>1295</v>
      </c>
      <c r="AM100" s="2" t="s">
        <v>24</v>
      </c>
    </row>
    <row r="101" spans="1:39" x14ac:dyDescent="0.35">
      <c r="A101" s="2" t="s">
        <v>117</v>
      </c>
      <c r="B101" s="2" t="s">
        <v>702</v>
      </c>
      <c r="Q101" s="3">
        <v>3803</v>
      </c>
      <c r="AF101" s="2">
        <v>2007</v>
      </c>
      <c r="AG101" s="2" t="s">
        <v>1294</v>
      </c>
      <c r="AJ101" s="2" t="s">
        <v>1295</v>
      </c>
      <c r="AM101" s="2" t="s">
        <v>24</v>
      </c>
    </row>
    <row r="102" spans="1:39" x14ac:dyDescent="0.35">
      <c r="A102" s="2" t="s">
        <v>118</v>
      </c>
      <c r="B102" s="2" t="s">
        <v>740</v>
      </c>
      <c r="Q102" s="3">
        <v>4601</v>
      </c>
      <c r="AF102" s="2">
        <v>2011</v>
      </c>
      <c r="AG102" s="2" t="s">
        <v>1294</v>
      </c>
      <c r="AJ102" s="2" t="s">
        <v>1295</v>
      </c>
      <c r="AM102" s="2" t="s">
        <v>24</v>
      </c>
    </row>
    <row r="103" spans="1:39" x14ac:dyDescent="0.35">
      <c r="A103" s="2" t="s">
        <v>119</v>
      </c>
      <c r="B103" s="2" t="s">
        <v>742</v>
      </c>
      <c r="C103" s="2" t="s">
        <v>741</v>
      </c>
      <c r="Q103" s="3">
        <v>3004</v>
      </c>
      <c r="R103" s="3">
        <v>1103</v>
      </c>
      <c r="AF103" s="2">
        <v>2007</v>
      </c>
      <c r="AG103" s="2" t="s">
        <v>1294</v>
      </c>
      <c r="AJ103" s="2" t="s">
        <v>1295</v>
      </c>
      <c r="AM103" s="2" t="s">
        <v>24</v>
      </c>
    </row>
    <row r="104" spans="1:39" x14ac:dyDescent="0.35">
      <c r="A104" s="2" t="s">
        <v>120</v>
      </c>
      <c r="B104" s="2" t="s">
        <v>745</v>
      </c>
      <c r="Q104" s="3">
        <v>3807</v>
      </c>
      <c r="AF104" s="2">
        <v>2015</v>
      </c>
      <c r="AG104" s="2" t="s">
        <v>1294</v>
      </c>
      <c r="AJ104" s="2" t="s">
        <v>1295</v>
      </c>
      <c r="AM104" s="2" t="s">
        <v>24</v>
      </c>
    </row>
    <row r="105" spans="1:39" x14ac:dyDescent="0.35">
      <c r="A105" s="2" t="s">
        <v>1841</v>
      </c>
      <c r="B105" s="2" t="s">
        <v>1713</v>
      </c>
      <c r="Q105" s="2">
        <v>4601</v>
      </c>
      <c r="AF105" s="2">
        <v>2023</v>
      </c>
      <c r="AG105" s="2" t="s">
        <v>1294</v>
      </c>
      <c r="AJ105" s="2" t="s">
        <v>1295</v>
      </c>
    </row>
    <row r="106" spans="1:39" x14ac:dyDescent="0.35">
      <c r="A106" s="2" t="s">
        <v>121</v>
      </c>
      <c r="B106" s="2" t="s">
        <v>750</v>
      </c>
      <c r="Q106" s="3">
        <v>5020</v>
      </c>
      <c r="AF106" s="2">
        <v>2011</v>
      </c>
      <c r="AG106" s="2" t="s">
        <v>1294</v>
      </c>
      <c r="AJ106" s="2" t="s">
        <v>1295</v>
      </c>
      <c r="AM106" s="2" t="s">
        <v>24</v>
      </c>
    </row>
    <row r="107" spans="1:39" x14ac:dyDescent="0.35">
      <c r="A107" s="2" t="s">
        <v>122</v>
      </c>
      <c r="B107" s="2" t="s">
        <v>714</v>
      </c>
      <c r="Q107" s="3">
        <v>5443</v>
      </c>
      <c r="AF107" s="2" t="s">
        <v>618</v>
      </c>
      <c r="AG107" s="2" t="s">
        <v>1294</v>
      </c>
      <c r="AJ107" s="2" t="s">
        <v>1295</v>
      </c>
      <c r="AK107" s="2" t="s">
        <v>24</v>
      </c>
      <c r="AM107" s="2" t="s">
        <v>24</v>
      </c>
    </row>
    <row r="108" spans="1:39" x14ac:dyDescent="0.35">
      <c r="A108" s="2" t="s">
        <v>123</v>
      </c>
      <c r="B108" s="2" t="s">
        <v>751</v>
      </c>
      <c r="Q108" s="3">
        <v>5443</v>
      </c>
      <c r="AF108" s="2">
        <v>2011</v>
      </c>
      <c r="AG108" s="2" t="s">
        <v>1294</v>
      </c>
      <c r="AJ108" s="2" t="s">
        <v>1295</v>
      </c>
      <c r="AM108" s="2" t="s">
        <v>24</v>
      </c>
    </row>
    <row r="109" spans="1:39" x14ac:dyDescent="0.35">
      <c r="A109" s="2" t="s">
        <v>124</v>
      </c>
      <c r="B109" s="2" t="s">
        <v>782</v>
      </c>
      <c r="C109" s="2" t="s">
        <v>819</v>
      </c>
      <c r="Q109" s="3">
        <v>92</v>
      </c>
      <c r="AF109" s="2">
        <v>2015</v>
      </c>
      <c r="AG109" s="2" t="s">
        <v>1294</v>
      </c>
      <c r="AJ109" s="2" t="s">
        <v>642</v>
      </c>
      <c r="AM109" s="2" t="s">
        <v>24</v>
      </c>
    </row>
    <row r="110" spans="1:39" x14ac:dyDescent="0.35">
      <c r="A110" s="2" t="s">
        <v>125</v>
      </c>
      <c r="B110" s="2" t="s">
        <v>767</v>
      </c>
      <c r="Q110" s="3">
        <v>92</v>
      </c>
      <c r="AF110" s="2">
        <v>2015</v>
      </c>
      <c r="AG110" s="2" t="s">
        <v>1294</v>
      </c>
      <c r="AJ110" s="2" t="s">
        <v>642</v>
      </c>
      <c r="AM110" s="2" t="s">
        <v>24</v>
      </c>
    </row>
    <row r="111" spans="1:39" x14ac:dyDescent="0.35">
      <c r="A111" s="2" t="s">
        <v>126</v>
      </c>
      <c r="B111" s="2" t="s">
        <v>764</v>
      </c>
      <c r="Q111" s="3">
        <v>4204</v>
      </c>
      <c r="AF111" s="2" t="s">
        <v>618</v>
      </c>
      <c r="AG111" s="2" t="s">
        <v>1294</v>
      </c>
      <c r="AJ111" s="2" t="s">
        <v>1295</v>
      </c>
      <c r="AK111" s="2" t="s">
        <v>24</v>
      </c>
      <c r="AM111" s="2" t="s">
        <v>24</v>
      </c>
    </row>
    <row r="112" spans="1:39" x14ac:dyDescent="0.35">
      <c r="A112" s="2" t="s">
        <v>127</v>
      </c>
      <c r="B112" s="2" t="s">
        <v>955</v>
      </c>
      <c r="Q112" s="3">
        <v>9999</v>
      </c>
      <c r="AG112" s="2" t="s">
        <v>592</v>
      </c>
      <c r="AJ112" s="2" t="s">
        <v>1295</v>
      </c>
      <c r="AM112" s="2" t="s">
        <v>24</v>
      </c>
    </row>
    <row r="113" spans="1:39" x14ac:dyDescent="0.35">
      <c r="A113" s="2" t="s">
        <v>128</v>
      </c>
      <c r="B113" s="2" t="s">
        <v>771</v>
      </c>
      <c r="Q113" s="3">
        <v>5441</v>
      </c>
      <c r="AF113" s="2">
        <v>2019</v>
      </c>
      <c r="AG113" s="2" t="s">
        <v>1294</v>
      </c>
      <c r="AJ113" s="2" t="s">
        <v>1295</v>
      </c>
      <c r="AM113" s="2" t="s">
        <v>24</v>
      </c>
    </row>
    <row r="114" spans="1:39" x14ac:dyDescent="0.35">
      <c r="A114" s="2" t="s">
        <v>129</v>
      </c>
      <c r="B114" s="2" t="s">
        <v>773</v>
      </c>
      <c r="Q114" s="3">
        <v>4622</v>
      </c>
      <c r="AF114" s="2">
        <v>2007</v>
      </c>
      <c r="AG114" s="2" t="s">
        <v>1294</v>
      </c>
      <c r="AJ114" s="2" t="s">
        <v>1295</v>
      </c>
      <c r="AM114" s="2" t="s">
        <v>24</v>
      </c>
    </row>
    <row r="115" spans="1:39" x14ac:dyDescent="0.35">
      <c r="A115" s="2" t="s">
        <v>130</v>
      </c>
      <c r="B115" s="2" t="s">
        <v>762</v>
      </c>
      <c r="Q115" s="3">
        <v>9999</v>
      </c>
      <c r="AF115" s="2" t="s">
        <v>618</v>
      </c>
      <c r="AG115" s="2" t="s">
        <v>592</v>
      </c>
      <c r="AJ115" s="2" t="s">
        <v>1299</v>
      </c>
      <c r="AK115" s="2" t="s">
        <v>1297</v>
      </c>
      <c r="AM115" s="2" t="s">
        <v>24</v>
      </c>
    </row>
    <row r="116" spans="1:39" x14ac:dyDescent="0.35">
      <c r="A116" s="2" t="s">
        <v>131</v>
      </c>
      <c r="B116" s="2" t="s">
        <v>762</v>
      </c>
      <c r="Q116" s="3">
        <v>9999</v>
      </c>
      <c r="AF116" s="2">
        <v>2011</v>
      </c>
      <c r="AG116" s="2" t="s">
        <v>592</v>
      </c>
      <c r="AJ116" s="2" t="s">
        <v>1295</v>
      </c>
      <c r="AM116" s="2" t="s">
        <v>24</v>
      </c>
    </row>
    <row r="117" spans="1:39" x14ac:dyDescent="0.35">
      <c r="A117" s="2" t="s">
        <v>132</v>
      </c>
      <c r="B117" s="2" t="s">
        <v>753</v>
      </c>
      <c r="Q117" s="3">
        <v>301</v>
      </c>
      <c r="AF117" s="2">
        <v>2007</v>
      </c>
      <c r="AG117" s="2" t="s">
        <v>1294</v>
      </c>
      <c r="AJ117" s="2" t="s">
        <v>1295</v>
      </c>
      <c r="AM117" s="2" t="s">
        <v>24</v>
      </c>
    </row>
    <row r="118" spans="1:39" x14ac:dyDescent="0.35">
      <c r="A118" s="2" t="s">
        <v>133</v>
      </c>
      <c r="B118" s="2" t="s">
        <v>766</v>
      </c>
      <c r="Q118" s="3">
        <v>9999</v>
      </c>
      <c r="AF118" s="2" t="s">
        <v>618</v>
      </c>
      <c r="AG118" s="2" t="s">
        <v>592</v>
      </c>
      <c r="AJ118" s="2" t="s">
        <v>1295</v>
      </c>
      <c r="AK118" s="2" t="s">
        <v>1297</v>
      </c>
      <c r="AM118" s="2" t="s">
        <v>24</v>
      </c>
    </row>
    <row r="119" spans="1:39" x14ac:dyDescent="0.35">
      <c r="A119" s="2" t="s">
        <v>134</v>
      </c>
      <c r="B119" s="2" t="s">
        <v>636</v>
      </c>
      <c r="Q119" s="3">
        <v>1867</v>
      </c>
      <c r="AF119" s="2" t="s">
        <v>618</v>
      </c>
      <c r="AG119" s="2" t="s">
        <v>1294</v>
      </c>
      <c r="AJ119" s="2" t="s">
        <v>1295</v>
      </c>
      <c r="AK119" s="2" t="s">
        <v>24</v>
      </c>
      <c r="AM119" s="2" t="s">
        <v>24</v>
      </c>
    </row>
    <row r="120" spans="1:39" x14ac:dyDescent="0.35">
      <c r="A120" s="2" t="s">
        <v>135</v>
      </c>
      <c r="B120" s="2" t="s">
        <v>616</v>
      </c>
      <c r="Q120" s="3">
        <v>9999</v>
      </c>
      <c r="AF120" s="2" t="s">
        <v>618</v>
      </c>
      <c r="AG120" s="2" t="s">
        <v>1294</v>
      </c>
      <c r="AJ120" s="2" t="s">
        <v>1053</v>
      </c>
      <c r="AM120" s="2" t="s">
        <v>24</v>
      </c>
    </row>
    <row r="121" spans="1:39" x14ac:dyDescent="0.35">
      <c r="A121" s="2" t="s">
        <v>136</v>
      </c>
      <c r="B121" s="2" t="s">
        <v>647</v>
      </c>
      <c r="Q121" s="3">
        <v>1144</v>
      </c>
      <c r="AF121" s="2" t="s">
        <v>618</v>
      </c>
      <c r="AG121" s="2" t="s">
        <v>1294</v>
      </c>
      <c r="AJ121" s="2" t="s">
        <v>1295</v>
      </c>
      <c r="AK121" s="2" t="s">
        <v>24</v>
      </c>
      <c r="AM121" s="2" t="s">
        <v>24</v>
      </c>
    </row>
    <row r="122" spans="1:39" x14ac:dyDescent="0.35">
      <c r="A122" s="2" t="s">
        <v>1912</v>
      </c>
      <c r="B122" s="2" t="s">
        <v>1809</v>
      </c>
      <c r="Q122" s="2">
        <v>4003</v>
      </c>
      <c r="AF122" s="2">
        <v>2023</v>
      </c>
      <c r="AG122" s="2" t="s">
        <v>1294</v>
      </c>
      <c r="AJ122" s="2" t="s">
        <v>1295</v>
      </c>
    </row>
    <row r="123" spans="1:39" x14ac:dyDescent="0.35">
      <c r="A123" s="2" t="s">
        <v>137</v>
      </c>
      <c r="B123" s="2" t="s">
        <v>770</v>
      </c>
      <c r="Q123" s="3">
        <v>3003</v>
      </c>
      <c r="AF123" s="2">
        <v>2019</v>
      </c>
      <c r="AG123" s="2" t="s">
        <v>1294</v>
      </c>
      <c r="AJ123" s="2" t="s">
        <v>1295</v>
      </c>
      <c r="AM123" s="2" t="s">
        <v>24</v>
      </c>
    </row>
    <row r="124" spans="1:39" x14ac:dyDescent="0.35">
      <c r="A124" s="2" t="s">
        <v>138</v>
      </c>
      <c r="B124" s="2" t="s">
        <v>772</v>
      </c>
      <c r="Q124" s="3">
        <v>4601</v>
      </c>
      <c r="AF124" s="2">
        <v>2007</v>
      </c>
      <c r="AG124" s="2" t="s">
        <v>1294</v>
      </c>
      <c r="AJ124" s="2" t="s">
        <v>1295</v>
      </c>
      <c r="AM124" s="2" t="s">
        <v>24</v>
      </c>
    </row>
    <row r="125" spans="1:39" x14ac:dyDescent="0.35">
      <c r="A125" s="2" t="s">
        <v>1843</v>
      </c>
      <c r="B125" s="2" t="s">
        <v>1715</v>
      </c>
      <c r="Q125" s="2">
        <v>4631</v>
      </c>
      <c r="AF125" s="2">
        <v>2023</v>
      </c>
      <c r="AG125" s="2" t="s">
        <v>1294</v>
      </c>
      <c r="AJ125" s="2" t="s">
        <v>1295</v>
      </c>
    </row>
    <row r="126" spans="1:39" x14ac:dyDescent="0.35">
      <c r="A126" s="2" t="s">
        <v>139</v>
      </c>
      <c r="B126" s="2" t="s">
        <v>757</v>
      </c>
      <c r="C126" s="2" t="s">
        <v>759</v>
      </c>
      <c r="D126" s="2" t="s">
        <v>765</v>
      </c>
      <c r="Q126" s="3">
        <v>3002</v>
      </c>
      <c r="R126" s="3">
        <v>3002</v>
      </c>
      <c r="S126" s="3">
        <v>301</v>
      </c>
      <c r="AF126" s="2" t="s">
        <v>618</v>
      </c>
      <c r="AG126" s="2" t="s">
        <v>1294</v>
      </c>
      <c r="AJ126" s="2" t="s">
        <v>1295</v>
      </c>
      <c r="AK126" s="2" t="s">
        <v>24</v>
      </c>
      <c r="AM126" s="2" t="s">
        <v>24</v>
      </c>
    </row>
    <row r="127" spans="1:39" x14ac:dyDescent="0.35">
      <c r="A127" s="2" t="s">
        <v>140</v>
      </c>
      <c r="B127" s="2" t="s">
        <v>768</v>
      </c>
      <c r="Q127" s="3">
        <v>3431</v>
      </c>
      <c r="AF127" s="2">
        <v>2015</v>
      </c>
      <c r="AG127" s="2" t="s">
        <v>1294</v>
      </c>
      <c r="AJ127" s="2" t="s">
        <v>1295</v>
      </c>
      <c r="AM127" s="2" t="s">
        <v>24</v>
      </c>
    </row>
    <row r="128" spans="1:39" x14ac:dyDescent="0.35">
      <c r="A128" s="2" t="s">
        <v>141</v>
      </c>
      <c r="B128" s="2" t="s">
        <v>754</v>
      </c>
      <c r="C128" s="2" t="s">
        <v>755</v>
      </c>
      <c r="Q128" s="3">
        <v>3005</v>
      </c>
      <c r="R128" s="3">
        <v>3005</v>
      </c>
      <c r="AF128" s="2" t="s">
        <v>618</v>
      </c>
      <c r="AG128" s="2" t="s">
        <v>1294</v>
      </c>
      <c r="AJ128" s="2" t="s">
        <v>1295</v>
      </c>
      <c r="AK128" s="2" t="s">
        <v>24</v>
      </c>
      <c r="AM128" s="2" t="s">
        <v>24</v>
      </c>
    </row>
    <row r="129" spans="1:39" x14ac:dyDescent="0.35">
      <c r="A129" s="2" t="s">
        <v>142</v>
      </c>
      <c r="B129" s="2" t="s">
        <v>769</v>
      </c>
      <c r="Q129" s="3">
        <v>1827</v>
      </c>
      <c r="AF129" s="2">
        <v>2007</v>
      </c>
      <c r="AG129" s="2" t="s">
        <v>1294</v>
      </c>
      <c r="AJ129" s="2" t="s">
        <v>1295</v>
      </c>
      <c r="AM129" s="2" t="s">
        <v>24</v>
      </c>
    </row>
    <row r="130" spans="1:39" x14ac:dyDescent="0.35">
      <c r="A130" s="2" t="s">
        <v>143</v>
      </c>
      <c r="B130" s="2" t="s">
        <v>775</v>
      </c>
      <c r="Q130" s="3">
        <v>54</v>
      </c>
      <c r="AG130" s="2" t="s">
        <v>1294</v>
      </c>
      <c r="AJ130" s="2" t="s">
        <v>1295</v>
      </c>
      <c r="AM130" s="2" t="s">
        <v>24</v>
      </c>
    </row>
    <row r="131" spans="1:39" x14ac:dyDescent="0.35">
      <c r="A131" s="2" t="s">
        <v>144</v>
      </c>
      <c r="B131" s="2" t="s">
        <v>774</v>
      </c>
      <c r="Q131" s="3">
        <v>3035</v>
      </c>
      <c r="AF131" s="2" t="s">
        <v>618</v>
      </c>
      <c r="AG131" s="2" t="s">
        <v>1294</v>
      </c>
      <c r="AJ131" s="2" t="s">
        <v>1295</v>
      </c>
      <c r="AK131" s="2" t="s">
        <v>24</v>
      </c>
      <c r="AM131" s="2" t="s">
        <v>24</v>
      </c>
    </row>
    <row r="132" spans="1:39" s="4" customFormat="1" x14ac:dyDescent="0.35">
      <c r="A132" s="4" t="s">
        <v>1957</v>
      </c>
      <c r="B132" s="4" t="s">
        <v>1956</v>
      </c>
      <c r="Q132" s="5">
        <v>9999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4">
        <v>2025</v>
      </c>
      <c r="AG132" s="4" t="s">
        <v>592</v>
      </c>
      <c r="AJ132" s="4" t="s">
        <v>619</v>
      </c>
    </row>
    <row r="133" spans="1:39" x14ac:dyDescent="0.35">
      <c r="A133" s="2" t="s">
        <v>145</v>
      </c>
      <c r="B133" s="2" t="s">
        <v>776</v>
      </c>
      <c r="Q133" s="3">
        <v>1853</v>
      </c>
      <c r="AF133" s="2">
        <v>2019</v>
      </c>
      <c r="AG133" s="2" t="s">
        <v>1294</v>
      </c>
      <c r="AJ133" s="2" t="s">
        <v>1295</v>
      </c>
      <c r="AM133" s="2" t="s">
        <v>24</v>
      </c>
    </row>
    <row r="134" spans="1:39" x14ac:dyDescent="0.35">
      <c r="A134" s="2" t="s">
        <v>146</v>
      </c>
      <c r="B134" s="2" t="s">
        <v>638</v>
      </c>
      <c r="Q134" s="3">
        <v>1856</v>
      </c>
      <c r="AF134" s="2">
        <v>2011</v>
      </c>
      <c r="AG134" s="2" t="s">
        <v>1294</v>
      </c>
      <c r="AJ134" s="2" t="s">
        <v>1295</v>
      </c>
      <c r="AM134" s="2" t="s">
        <v>24</v>
      </c>
    </row>
    <row r="135" spans="1:39" x14ac:dyDescent="0.35">
      <c r="A135" s="2" t="s">
        <v>147</v>
      </c>
      <c r="B135" s="2" t="s">
        <v>810</v>
      </c>
      <c r="C135" s="2" t="s">
        <v>777</v>
      </c>
      <c r="Q135" s="3">
        <v>1841</v>
      </c>
      <c r="R135" s="3">
        <v>5425</v>
      </c>
      <c r="AF135" s="2" t="s">
        <v>618</v>
      </c>
      <c r="AG135" s="2" t="s">
        <v>1294</v>
      </c>
      <c r="AJ135" s="2" t="s">
        <v>1295</v>
      </c>
      <c r="AK135" s="2" t="s">
        <v>24</v>
      </c>
      <c r="AM135" s="2" t="s">
        <v>24</v>
      </c>
    </row>
    <row r="136" spans="1:39" x14ac:dyDescent="0.35">
      <c r="A136" s="2" t="s">
        <v>148</v>
      </c>
      <c r="B136" s="2" t="s">
        <v>818</v>
      </c>
      <c r="Q136" s="3">
        <v>5441</v>
      </c>
      <c r="AF136" s="2">
        <v>2011</v>
      </c>
      <c r="AG136" s="2" t="s">
        <v>1294</v>
      </c>
      <c r="AJ136" s="2" t="s">
        <v>1295</v>
      </c>
      <c r="AM136" s="2" t="s">
        <v>24</v>
      </c>
    </row>
    <row r="137" spans="1:39" x14ac:dyDescent="0.35">
      <c r="A137" s="2" t="s">
        <v>149</v>
      </c>
      <c r="B137" s="2" t="s">
        <v>792</v>
      </c>
      <c r="Q137" s="3">
        <v>1856</v>
      </c>
      <c r="AF137" s="2" t="s">
        <v>618</v>
      </c>
      <c r="AG137" s="2" t="s">
        <v>1294</v>
      </c>
      <c r="AJ137" s="2" t="s">
        <v>1295</v>
      </c>
      <c r="AK137" s="2" t="s">
        <v>24</v>
      </c>
      <c r="AM137" s="2" t="s">
        <v>24</v>
      </c>
    </row>
    <row r="138" spans="1:39" x14ac:dyDescent="0.35">
      <c r="A138" s="2" t="s">
        <v>150</v>
      </c>
      <c r="B138" s="2" t="s">
        <v>785</v>
      </c>
      <c r="Q138" s="3">
        <v>5059</v>
      </c>
      <c r="AF138" s="2" t="s">
        <v>618</v>
      </c>
      <c r="AG138" s="2" t="s">
        <v>1294</v>
      </c>
      <c r="AJ138" s="2" t="s">
        <v>1295</v>
      </c>
      <c r="AK138" s="2" t="s">
        <v>24</v>
      </c>
      <c r="AM138" s="2" t="s">
        <v>24</v>
      </c>
    </row>
    <row r="139" spans="1:39" x14ac:dyDescent="0.35">
      <c r="A139" s="2" t="s">
        <v>151</v>
      </c>
      <c r="B139" s="2" t="s">
        <v>787</v>
      </c>
      <c r="Q139" s="3">
        <v>5420</v>
      </c>
      <c r="AF139" s="2" t="s">
        <v>618</v>
      </c>
      <c r="AG139" s="2" t="s">
        <v>1294</v>
      </c>
      <c r="AJ139" s="2" t="s">
        <v>1295</v>
      </c>
      <c r="AK139" s="2" t="s">
        <v>24</v>
      </c>
      <c r="AM139" s="2" t="s">
        <v>24</v>
      </c>
    </row>
    <row r="140" spans="1:39" x14ac:dyDescent="0.35">
      <c r="A140" s="2" t="s">
        <v>1910</v>
      </c>
      <c r="B140" s="2" t="s">
        <v>777</v>
      </c>
      <c r="Q140" s="2">
        <v>1560</v>
      </c>
      <c r="AF140" s="2">
        <v>2023</v>
      </c>
      <c r="AG140" s="2" t="s">
        <v>1294</v>
      </c>
      <c r="AJ140" s="2" t="s">
        <v>1295</v>
      </c>
    </row>
    <row r="141" spans="1:39" x14ac:dyDescent="0.35">
      <c r="A141" s="2" t="s">
        <v>152</v>
      </c>
      <c r="B141" s="2" t="s">
        <v>904</v>
      </c>
      <c r="Q141" s="3">
        <v>1875</v>
      </c>
      <c r="AF141" s="2" t="s">
        <v>618</v>
      </c>
      <c r="AG141" s="2" t="s">
        <v>1294</v>
      </c>
      <c r="AJ141" s="2" t="s">
        <v>1295</v>
      </c>
      <c r="AK141" s="2" t="s">
        <v>24</v>
      </c>
      <c r="AM141" s="2" t="s">
        <v>24</v>
      </c>
    </row>
    <row r="142" spans="1:39" x14ac:dyDescent="0.35">
      <c r="A142" s="2" t="s">
        <v>153</v>
      </c>
      <c r="B142" s="2" t="s">
        <v>811</v>
      </c>
      <c r="Q142" s="3">
        <v>5026</v>
      </c>
      <c r="AF142" s="2">
        <v>2011</v>
      </c>
      <c r="AG142" s="2" t="s">
        <v>1294</v>
      </c>
      <c r="AJ142" s="2" t="s">
        <v>1295</v>
      </c>
      <c r="AM142" s="2" t="s">
        <v>24</v>
      </c>
    </row>
    <row r="143" spans="1:39" x14ac:dyDescent="0.35">
      <c r="A143" s="2" t="s">
        <v>1922</v>
      </c>
      <c r="B143" s="2" t="s">
        <v>1829</v>
      </c>
      <c r="Q143" s="2">
        <v>5534</v>
      </c>
      <c r="AF143" s="2">
        <v>2023</v>
      </c>
      <c r="AG143" s="2" t="s">
        <v>1294</v>
      </c>
      <c r="AJ143" s="2" t="s">
        <v>1295</v>
      </c>
    </row>
    <row r="144" spans="1:39" x14ac:dyDescent="0.35">
      <c r="A144" s="2" t="s">
        <v>154</v>
      </c>
      <c r="B144" s="2" t="s">
        <v>821</v>
      </c>
      <c r="Q144" s="3">
        <v>5423</v>
      </c>
      <c r="AF144" s="2">
        <v>2011</v>
      </c>
      <c r="AG144" s="2" t="s">
        <v>1294</v>
      </c>
      <c r="AJ144" s="2" t="s">
        <v>1295</v>
      </c>
      <c r="AM144" s="2" t="s">
        <v>24</v>
      </c>
    </row>
    <row r="145" spans="1:39" x14ac:dyDescent="0.35">
      <c r="A145" s="2" t="s">
        <v>155</v>
      </c>
      <c r="B145" s="2" t="s">
        <v>1265</v>
      </c>
      <c r="Q145" s="3">
        <v>1576</v>
      </c>
      <c r="AF145" s="2" t="s">
        <v>618</v>
      </c>
      <c r="AG145" s="2" t="s">
        <v>1294</v>
      </c>
      <c r="AJ145" s="2" t="s">
        <v>1295</v>
      </c>
      <c r="AK145" s="2" t="s">
        <v>24</v>
      </c>
      <c r="AM145" s="2" t="s">
        <v>24</v>
      </c>
    </row>
    <row r="146" spans="1:39" x14ac:dyDescent="0.35">
      <c r="A146" s="2" t="s">
        <v>156</v>
      </c>
      <c r="B146" s="2" t="s">
        <v>860</v>
      </c>
      <c r="Q146" s="3">
        <v>1857</v>
      </c>
      <c r="AF146" s="2" t="s">
        <v>618</v>
      </c>
      <c r="AG146" s="2" t="s">
        <v>1294</v>
      </c>
      <c r="AJ146" s="2" t="s">
        <v>1295</v>
      </c>
      <c r="AK146" s="2" t="s">
        <v>24</v>
      </c>
      <c r="AM146" s="2" t="s">
        <v>24</v>
      </c>
    </row>
    <row r="147" spans="1:39" x14ac:dyDescent="0.35">
      <c r="A147" s="2" t="s">
        <v>1896</v>
      </c>
      <c r="B147" s="2" t="s">
        <v>1783</v>
      </c>
      <c r="Q147" s="2">
        <v>5616</v>
      </c>
      <c r="AF147" s="2">
        <v>2023</v>
      </c>
      <c r="AG147" s="2" t="s">
        <v>1294</v>
      </c>
      <c r="AJ147" s="2" t="s">
        <v>1295</v>
      </c>
    </row>
    <row r="148" spans="1:39" x14ac:dyDescent="0.35">
      <c r="A148" s="2" t="s">
        <v>1920</v>
      </c>
      <c r="B148" s="2" t="s">
        <v>1825</v>
      </c>
      <c r="Q148" s="2">
        <v>1560</v>
      </c>
      <c r="AF148" s="2">
        <v>2023</v>
      </c>
      <c r="AG148" s="2" t="s">
        <v>1294</v>
      </c>
      <c r="AJ148" s="2" t="s">
        <v>1295</v>
      </c>
    </row>
    <row r="149" spans="1:39" x14ac:dyDescent="0.35">
      <c r="A149" s="2" t="s">
        <v>1886</v>
      </c>
      <c r="B149" s="2" t="s">
        <v>1772</v>
      </c>
      <c r="Q149" s="2">
        <v>5626</v>
      </c>
      <c r="AF149" s="2">
        <v>2023</v>
      </c>
      <c r="AG149" s="2" t="s">
        <v>1294</v>
      </c>
      <c r="AJ149" s="2" t="s">
        <v>1295</v>
      </c>
    </row>
    <row r="150" spans="1:39" x14ac:dyDescent="0.35">
      <c r="A150" s="2" t="s">
        <v>157</v>
      </c>
      <c r="B150" s="2" t="s">
        <v>803</v>
      </c>
      <c r="Q150" s="3">
        <v>5421</v>
      </c>
      <c r="AF150" s="2" t="s">
        <v>618</v>
      </c>
      <c r="AG150" s="2" t="s">
        <v>1294</v>
      </c>
      <c r="AJ150" s="2" t="s">
        <v>1295</v>
      </c>
      <c r="AK150" s="2" t="s">
        <v>24</v>
      </c>
      <c r="AM150" s="2" t="s">
        <v>24</v>
      </c>
    </row>
    <row r="151" spans="1:39" x14ac:dyDescent="0.35">
      <c r="A151" s="2" t="s">
        <v>158</v>
      </c>
      <c r="B151" s="2" t="s">
        <v>950</v>
      </c>
      <c r="Q151" s="3">
        <v>5427</v>
      </c>
      <c r="AF151" s="2">
        <v>2015</v>
      </c>
      <c r="AG151" s="2" t="s">
        <v>1294</v>
      </c>
      <c r="AJ151" s="2" t="s">
        <v>1295</v>
      </c>
      <c r="AM151" s="2" t="s">
        <v>24</v>
      </c>
    </row>
    <row r="152" spans="1:39" x14ac:dyDescent="0.35">
      <c r="A152" s="2" t="s">
        <v>159</v>
      </c>
      <c r="B152" s="2" t="s">
        <v>817</v>
      </c>
      <c r="Q152" s="3">
        <v>1144</v>
      </c>
      <c r="AF152" s="2">
        <v>2019</v>
      </c>
      <c r="AG152" s="2" t="s">
        <v>1294</v>
      </c>
      <c r="AJ152" s="2" t="s">
        <v>1295</v>
      </c>
      <c r="AM152" s="2" t="s">
        <v>24</v>
      </c>
    </row>
    <row r="153" spans="1:39" x14ac:dyDescent="0.35">
      <c r="A153" s="2" t="s">
        <v>160</v>
      </c>
      <c r="B153" s="2" t="s">
        <v>1054</v>
      </c>
      <c r="C153" s="2" t="s">
        <v>1056</v>
      </c>
      <c r="Q153" s="3">
        <v>3811</v>
      </c>
      <c r="R153" s="3">
        <v>3811</v>
      </c>
      <c r="AF153" s="2" t="s">
        <v>618</v>
      </c>
      <c r="AG153" s="2" t="s">
        <v>1294</v>
      </c>
      <c r="AJ153" s="2" t="s">
        <v>1295</v>
      </c>
      <c r="AK153" s="2" t="s">
        <v>24</v>
      </c>
      <c r="AM153" s="2" t="s">
        <v>24</v>
      </c>
    </row>
    <row r="154" spans="1:39" x14ac:dyDescent="0.35">
      <c r="A154" s="2" t="s">
        <v>1887</v>
      </c>
      <c r="B154" s="2" t="s">
        <v>1773</v>
      </c>
      <c r="Q154" s="2">
        <v>3911</v>
      </c>
      <c r="AF154" s="2">
        <v>2023</v>
      </c>
      <c r="AG154" s="2" t="s">
        <v>1294</v>
      </c>
      <c r="AJ154" s="2" t="s">
        <v>1295</v>
      </c>
    </row>
    <row r="155" spans="1:39" x14ac:dyDescent="0.35">
      <c r="A155" s="2" t="s">
        <v>161</v>
      </c>
      <c r="B155" s="2" t="s">
        <v>825</v>
      </c>
      <c r="Q155" s="3">
        <v>5025</v>
      </c>
      <c r="AF155" s="2" t="s">
        <v>618</v>
      </c>
      <c r="AG155" s="2" t="s">
        <v>1294</v>
      </c>
      <c r="AJ155" s="2" t="s">
        <v>1295</v>
      </c>
      <c r="AK155" s="2" t="s">
        <v>24</v>
      </c>
      <c r="AM155" s="2" t="s">
        <v>24</v>
      </c>
    </row>
    <row r="156" spans="1:39" x14ac:dyDescent="0.35">
      <c r="A156" s="2" t="s">
        <v>162</v>
      </c>
      <c r="B156" s="2" t="s">
        <v>1168</v>
      </c>
      <c r="Q156" s="3">
        <v>3446</v>
      </c>
      <c r="AF156" s="2">
        <v>2019</v>
      </c>
      <c r="AG156" s="2" t="s">
        <v>1294</v>
      </c>
      <c r="AJ156" s="2" t="s">
        <v>1295</v>
      </c>
      <c r="AM156" s="2" t="s">
        <v>24</v>
      </c>
    </row>
    <row r="157" spans="1:39" x14ac:dyDescent="0.35">
      <c r="A157" s="2" t="s">
        <v>163</v>
      </c>
      <c r="B157" s="2" t="s">
        <v>858</v>
      </c>
      <c r="Q157" s="3">
        <v>5427</v>
      </c>
      <c r="AF157" s="2">
        <v>2019</v>
      </c>
      <c r="AG157" s="2" t="s">
        <v>1294</v>
      </c>
      <c r="AJ157" s="2" t="s">
        <v>1295</v>
      </c>
      <c r="AM157" s="2" t="s">
        <v>24</v>
      </c>
    </row>
    <row r="158" spans="1:39" x14ac:dyDescent="0.35">
      <c r="A158" s="2" t="s">
        <v>164</v>
      </c>
      <c r="B158" s="2" t="s">
        <v>857</v>
      </c>
      <c r="Q158" s="3">
        <v>301</v>
      </c>
      <c r="AF158" s="2" t="s">
        <v>618</v>
      </c>
      <c r="AG158" s="2" t="s">
        <v>1294</v>
      </c>
      <c r="AJ158" s="2" t="s">
        <v>1295</v>
      </c>
      <c r="AK158" s="2" t="s">
        <v>24</v>
      </c>
      <c r="AM158" s="2" t="s">
        <v>24</v>
      </c>
    </row>
    <row r="159" spans="1:39" x14ac:dyDescent="0.35">
      <c r="A159" s="2" t="s">
        <v>165</v>
      </c>
      <c r="B159" s="2" t="s">
        <v>809</v>
      </c>
      <c r="Q159" s="3">
        <v>5049</v>
      </c>
      <c r="AF159" s="2">
        <v>2007</v>
      </c>
      <c r="AG159" s="2" t="s">
        <v>1294</v>
      </c>
      <c r="AJ159" s="2" t="s">
        <v>1295</v>
      </c>
      <c r="AM159" s="2" t="s">
        <v>24</v>
      </c>
    </row>
    <row r="160" spans="1:39" x14ac:dyDescent="0.35">
      <c r="A160" s="2" t="s">
        <v>166</v>
      </c>
      <c r="B160" s="2" t="s">
        <v>823</v>
      </c>
      <c r="Q160" s="3">
        <v>5026</v>
      </c>
      <c r="AF160" s="2">
        <v>2015</v>
      </c>
      <c r="AG160" s="2" t="s">
        <v>1294</v>
      </c>
      <c r="AJ160" s="2" t="s">
        <v>1295</v>
      </c>
      <c r="AM160" s="2" t="s">
        <v>24</v>
      </c>
    </row>
    <row r="161" spans="1:39" x14ac:dyDescent="0.35">
      <c r="A161" s="2" t="s">
        <v>1872</v>
      </c>
      <c r="B161" s="2" t="s">
        <v>1755</v>
      </c>
      <c r="Q161" s="2">
        <v>5052</v>
      </c>
      <c r="AF161" s="2">
        <v>2023</v>
      </c>
      <c r="AG161" s="2" t="s">
        <v>1294</v>
      </c>
      <c r="AJ161" s="2" t="s">
        <v>1295</v>
      </c>
    </row>
    <row r="162" spans="1:39" x14ac:dyDescent="0.35">
      <c r="A162" s="2" t="s">
        <v>167</v>
      </c>
      <c r="B162" s="2" t="s">
        <v>800</v>
      </c>
      <c r="Q162" s="3">
        <v>5411</v>
      </c>
      <c r="AF162" s="2">
        <v>2019</v>
      </c>
      <c r="AG162" s="2" t="s">
        <v>1294</v>
      </c>
      <c r="AJ162" s="2" t="s">
        <v>1295</v>
      </c>
      <c r="AM162" s="2" t="s">
        <v>24</v>
      </c>
    </row>
    <row r="163" spans="1:39" x14ac:dyDescent="0.35">
      <c r="A163" s="2" t="s">
        <v>168</v>
      </c>
      <c r="B163" s="2" t="s">
        <v>885</v>
      </c>
      <c r="Q163" s="3">
        <v>3812</v>
      </c>
      <c r="AF163" s="2">
        <v>2011</v>
      </c>
      <c r="AG163" s="2" t="s">
        <v>1294</v>
      </c>
      <c r="AJ163" s="2" t="s">
        <v>1295</v>
      </c>
      <c r="AM163" s="2" t="s">
        <v>24</v>
      </c>
    </row>
    <row r="164" spans="1:39" x14ac:dyDescent="0.35">
      <c r="A164" s="2" t="s">
        <v>169</v>
      </c>
      <c r="B164" s="2" t="s">
        <v>813</v>
      </c>
      <c r="Q164" s="3">
        <v>5053</v>
      </c>
      <c r="AF164" s="2" t="s">
        <v>618</v>
      </c>
      <c r="AG164" s="2" t="s">
        <v>1294</v>
      </c>
      <c r="AJ164" s="2" t="s">
        <v>1295</v>
      </c>
      <c r="AK164" s="2" t="s">
        <v>24</v>
      </c>
      <c r="AM164" s="2" t="s">
        <v>24</v>
      </c>
    </row>
    <row r="165" spans="1:39" x14ac:dyDescent="0.35">
      <c r="A165" s="2" t="s">
        <v>170</v>
      </c>
      <c r="B165" s="2" t="s">
        <v>1258</v>
      </c>
      <c r="C165" s="2" t="s">
        <v>1821</v>
      </c>
      <c r="Q165" s="3">
        <v>1818</v>
      </c>
      <c r="R165" s="3">
        <v>4016</v>
      </c>
      <c r="AF165" s="2">
        <v>2015</v>
      </c>
      <c r="AG165" s="2" t="s">
        <v>1294</v>
      </c>
      <c r="AJ165" s="2" t="s">
        <v>1295</v>
      </c>
      <c r="AM165" s="2" t="s">
        <v>24</v>
      </c>
    </row>
    <row r="166" spans="1:39" x14ac:dyDescent="0.35">
      <c r="A166" s="2" t="s">
        <v>171</v>
      </c>
      <c r="B166" s="2" t="s">
        <v>893</v>
      </c>
      <c r="Q166" s="3">
        <v>1818</v>
      </c>
      <c r="AF166" s="2">
        <v>2011</v>
      </c>
      <c r="AG166" s="2" t="s">
        <v>1294</v>
      </c>
      <c r="AJ166" s="2" t="s">
        <v>1295</v>
      </c>
      <c r="AM166" s="2" t="s">
        <v>24</v>
      </c>
    </row>
    <row r="167" spans="1:39" x14ac:dyDescent="0.35">
      <c r="A167" s="2" t="s">
        <v>172</v>
      </c>
      <c r="B167" s="2" t="s">
        <v>948</v>
      </c>
      <c r="Q167" s="3">
        <v>3415</v>
      </c>
      <c r="AF167" s="2">
        <v>2011</v>
      </c>
      <c r="AG167" s="2" t="s">
        <v>1294</v>
      </c>
      <c r="AJ167" s="2" t="s">
        <v>1295</v>
      </c>
      <c r="AM167" s="2" t="s">
        <v>24</v>
      </c>
    </row>
    <row r="168" spans="1:39" x14ac:dyDescent="0.35">
      <c r="A168" s="2" t="s">
        <v>173</v>
      </c>
      <c r="B168" s="2" t="s">
        <v>944</v>
      </c>
      <c r="Q168" s="3">
        <v>3011</v>
      </c>
      <c r="AF168" s="2" t="s">
        <v>618</v>
      </c>
      <c r="AG168" s="2" t="s">
        <v>1294</v>
      </c>
      <c r="AJ168" s="2" t="s">
        <v>1295</v>
      </c>
      <c r="AK168" s="2" t="s">
        <v>24</v>
      </c>
      <c r="AM168" s="2" t="s">
        <v>24</v>
      </c>
    </row>
    <row r="169" spans="1:39" x14ac:dyDescent="0.35">
      <c r="A169" s="2" t="s">
        <v>1873</v>
      </c>
      <c r="B169" s="2" t="s">
        <v>1756</v>
      </c>
      <c r="Q169" s="2">
        <v>3448</v>
      </c>
      <c r="AF169" s="2">
        <v>2023</v>
      </c>
      <c r="AG169" s="2" t="s">
        <v>1294</v>
      </c>
      <c r="AJ169" s="2" t="s">
        <v>1295</v>
      </c>
    </row>
    <row r="170" spans="1:39" x14ac:dyDescent="0.35">
      <c r="A170" s="2" t="s">
        <v>174</v>
      </c>
      <c r="B170" s="2" t="s">
        <v>816</v>
      </c>
      <c r="Q170" s="3">
        <v>5059</v>
      </c>
      <c r="AF170" s="2" t="s">
        <v>618</v>
      </c>
      <c r="AG170" s="2" t="s">
        <v>1294</v>
      </c>
      <c r="AJ170" s="2" t="s">
        <v>1295</v>
      </c>
      <c r="AK170" s="2" t="s">
        <v>24</v>
      </c>
      <c r="AM170" s="2" t="s">
        <v>24</v>
      </c>
    </row>
    <row r="171" spans="1:39" x14ac:dyDescent="0.35">
      <c r="A171" s="2" t="s">
        <v>175</v>
      </c>
      <c r="B171" s="2" t="s">
        <v>807</v>
      </c>
      <c r="Q171" s="3">
        <v>5422</v>
      </c>
      <c r="AF171" s="2" t="s">
        <v>618</v>
      </c>
      <c r="AG171" s="2" t="s">
        <v>1294</v>
      </c>
      <c r="AJ171" s="2" t="s">
        <v>1295</v>
      </c>
      <c r="AK171" s="2" t="s">
        <v>24</v>
      </c>
      <c r="AM171" s="2" t="s">
        <v>24</v>
      </c>
    </row>
    <row r="172" spans="1:39" x14ac:dyDescent="0.35">
      <c r="A172" s="2" t="s">
        <v>176</v>
      </c>
      <c r="B172" s="2" t="s">
        <v>778</v>
      </c>
      <c r="Q172" s="3">
        <v>3802</v>
      </c>
      <c r="AF172" s="2">
        <v>2015</v>
      </c>
      <c r="AG172" s="2" t="s">
        <v>1294</v>
      </c>
      <c r="AJ172" s="2" t="s">
        <v>1295</v>
      </c>
      <c r="AM172" s="2" t="s">
        <v>24</v>
      </c>
    </row>
    <row r="173" spans="1:39" x14ac:dyDescent="0.35">
      <c r="A173" s="2" t="s">
        <v>177</v>
      </c>
      <c r="B173" s="2" t="s">
        <v>1059</v>
      </c>
      <c r="Q173" s="3">
        <v>3813</v>
      </c>
      <c r="AF173" s="2">
        <v>2007</v>
      </c>
      <c r="AG173" s="2" t="s">
        <v>1294</v>
      </c>
      <c r="AJ173" s="2" t="s">
        <v>1295</v>
      </c>
      <c r="AM173" s="2" t="s">
        <v>24</v>
      </c>
    </row>
    <row r="174" spans="1:39" x14ac:dyDescent="0.35">
      <c r="A174" s="2" t="s">
        <v>178</v>
      </c>
      <c r="B174" s="2" t="s">
        <v>826</v>
      </c>
      <c r="Q174" s="3">
        <v>5007</v>
      </c>
      <c r="AF174" s="2" t="s">
        <v>618</v>
      </c>
      <c r="AG174" s="2" t="s">
        <v>1294</v>
      </c>
      <c r="AJ174" s="2" t="s">
        <v>1295</v>
      </c>
      <c r="AK174" s="2" t="s">
        <v>24</v>
      </c>
      <c r="AM174" s="2" t="s">
        <v>24</v>
      </c>
    </row>
    <row r="175" spans="1:39" x14ac:dyDescent="0.35">
      <c r="A175" s="2" t="s">
        <v>179</v>
      </c>
      <c r="B175" s="2" t="s">
        <v>1140</v>
      </c>
      <c r="Q175" s="3">
        <v>1827</v>
      </c>
      <c r="AF175" s="2">
        <v>2015</v>
      </c>
      <c r="AG175" s="2" t="s">
        <v>1294</v>
      </c>
      <c r="AJ175" s="2" t="s">
        <v>1295</v>
      </c>
      <c r="AM175" s="2" t="s">
        <v>24</v>
      </c>
    </row>
    <row r="176" spans="1:39" x14ac:dyDescent="0.35">
      <c r="A176" s="2" t="s">
        <v>180</v>
      </c>
      <c r="B176" s="2" t="s">
        <v>828</v>
      </c>
      <c r="Q176" s="3">
        <v>3039</v>
      </c>
      <c r="AF176" s="2" t="s">
        <v>618</v>
      </c>
      <c r="AG176" s="2" t="s">
        <v>1294</v>
      </c>
      <c r="AJ176" s="2" t="s">
        <v>1295</v>
      </c>
      <c r="AK176" s="2" t="s">
        <v>24</v>
      </c>
      <c r="AM176" s="2" t="s">
        <v>24</v>
      </c>
    </row>
    <row r="177" spans="1:39" x14ac:dyDescent="0.35">
      <c r="A177" s="2" t="s">
        <v>181</v>
      </c>
      <c r="B177" s="2" t="s">
        <v>1139</v>
      </c>
      <c r="Q177" s="3">
        <v>5032</v>
      </c>
      <c r="AF177" s="2" t="s">
        <v>618</v>
      </c>
      <c r="AG177" s="2" t="s">
        <v>1294</v>
      </c>
      <c r="AJ177" s="2" t="s">
        <v>1295</v>
      </c>
      <c r="AK177" s="2" t="s">
        <v>24</v>
      </c>
      <c r="AM177" s="2" t="s">
        <v>24</v>
      </c>
    </row>
    <row r="178" spans="1:39" x14ac:dyDescent="0.35">
      <c r="A178" s="2" t="s">
        <v>182</v>
      </c>
      <c r="B178" s="2" t="s">
        <v>1165</v>
      </c>
      <c r="Q178" s="3">
        <v>5027</v>
      </c>
      <c r="AF178" s="2">
        <v>2015</v>
      </c>
      <c r="AG178" s="2" t="s">
        <v>1294</v>
      </c>
      <c r="AJ178" s="2" t="s">
        <v>1295</v>
      </c>
      <c r="AM178" s="2" t="s">
        <v>24</v>
      </c>
    </row>
    <row r="179" spans="1:39" x14ac:dyDescent="0.35">
      <c r="A179" s="2" t="s">
        <v>183</v>
      </c>
      <c r="B179" s="2" t="s">
        <v>1192</v>
      </c>
      <c r="Q179" s="3">
        <v>1507</v>
      </c>
      <c r="AF179" s="2" t="s">
        <v>618</v>
      </c>
      <c r="AG179" s="2" t="s">
        <v>1294</v>
      </c>
      <c r="AJ179" s="2" t="s">
        <v>1295</v>
      </c>
      <c r="AK179" s="2" t="s">
        <v>24</v>
      </c>
      <c r="AM179" s="2" t="s">
        <v>24</v>
      </c>
    </row>
    <row r="180" spans="1:39" x14ac:dyDescent="0.35">
      <c r="A180" s="2" t="s">
        <v>1914</v>
      </c>
      <c r="B180" s="2" t="s">
        <v>1813</v>
      </c>
      <c r="Q180" s="2">
        <v>5636</v>
      </c>
      <c r="AF180" s="2">
        <v>2023</v>
      </c>
      <c r="AG180" s="2" t="s">
        <v>1294</v>
      </c>
      <c r="AJ180" s="2" t="s">
        <v>1295</v>
      </c>
    </row>
    <row r="181" spans="1:39" x14ac:dyDescent="0.35">
      <c r="A181" s="2" t="s">
        <v>184</v>
      </c>
      <c r="B181" s="2" t="s">
        <v>852</v>
      </c>
      <c r="C181" s="2" t="s">
        <v>853</v>
      </c>
      <c r="Q181" s="3">
        <v>3441</v>
      </c>
      <c r="R181" s="3">
        <v>3441</v>
      </c>
      <c r="AF181" s="2" t="s">
        <v>618</v>
      </c>
      <c r="AG181" s="2" t="s">
        <v>1294</v>
      </c>
      <c r="AJ181" s="2" t="s">
        <v>1295</v>
      </c>
      <c r="AK181" s="2" t="s">
        <v>24</v>
      </c>
      <c r="AM181" s="2" t="s">
        <v>24</v>
      </c>
    </row>
    <row r="182" spans="1:39" x14ac:dyDescent="0.35">
      <c r="A182" s="2" t="s">
        <v>185</v>
      </c>
      <c r="B182" s="2" t="s">
        <v>901</v>
      </c>
      <c r="Q182" s="3">
        <v>3447</v>
      </c>
      <c r="AF182" s="2">
        <v>2007</v>
      </c>
      <c r="AG182" s="2" t="s">
        <v>1294</v>
      </c>
      <c r="AJ182" s="2" t="s">
        <v>1295</v>
      </c>
      <c r="AM182" s="2" t="s">
        <v>24</v>
      </c>
    </row>
    <row r="183" spans="1:39" x14ac:dyDescent="0.35">
      <c r="A183" s="2" t="s">
        <v>186</v>
      </c>
      <c r="B183" s="2" t="s">
        <v>883</v>
      </c>
      <c r="Q183" s="3">
        <v>3812</v>
      </c>
      <c r="AF183" s="2">
        <v>2007</v>
      </c>
      <c r="AG183" s="2" t="s">
        <v>1294</v>
      </c>
      <c r="AJ183" s="2" t="s">
        <v>1295</v>
      </c>
      <c r="AL183" s="2" t="s">
        <v>24</v>
      </c>
      <c r="AM183" s="2" t="s">
        <v>24</v>
      </c>
    </row>
    <row r="184" spans="1:39" x14ac:dyDescent="0.35">
      <c r="A184" s="2" t="s">
        <v>187</v>
      </c>
      <c r="B184" s="2" t="s">
        <v>801</v>
      </c>
      <c r="Q184" s="3">
        <v>3801</v>
      </c>
      <c r="AF184" s="2">
        <v>2007</v>
      </c>
      <c r="AG184" s="2" t="s">
        <v>1294</v>
      </c>
      <c r="AJ184" s="2" t="s">
        <v>1295</v>
      </c>
      <c r="AL184" s="2" t="s">
        <v>24</v>
      </c>
      <c r="AM184" s="2" t="s">
        <v>24</v>
      </c>
    </row>
    <row r="185" spans="1:39" x14ac:dyDescent="0.35">
      <c r="A185" s="2" t="s">
        <v>188</v>
      </c>
      <c r="B185" s="2" t="s">
        <v>798</v>
      </c>
      <c r="C185" s="2" t="s">
        <v>799</v>
      </c>
      <c r="Q185" s="3">
        <v>5059</v>
      </c>
      <c r="R185" s="3">
        <v>3439</v>
      </c>
      <c r="AF185" s="2">
        <v>2007</v>
      </c>
      <c r="AG185" s="2" t="s">
        <v>1294</v>
      </c>
      <c r="AJ185" s="2" t="s">
        <v>1295</v>
      </c>
      <c r="AL185" s="2" t="s">
        <v>24</v>
      </c>
      <c r="AM185" s="2" t="s">
        <v>24</v>
      </c>
    </row>
    <row r="186" spans="1:39" x14ac:dyDescent="0.35">
      <c r="A186" s="2" t="s">
        <v>189</v>
      </c>
      <c r="B186" s="2" t="s">
        <v>881</v>
      </c>
      <c r="Q186" s="3">
        <v>5415</v>
      </c>
      <c r="AF186" s="2" t="s">
        <v>618</v>
      </c>
      <c r="AG186" s="2" t="s">
        <v>1294</v>
      </c>
      <c r="AJ186" s="2" t="s">
        <v>1295</v>
      </c>
      <c r="AK186" s="2" t="s">
        <v>24</v>
      </c>
      <c r="AL186" s="2" t="s">
        <v>24</v>
      </c>
      <c r="AM186" s="2" t="s">
        <v>24</v>
      </c>
    </row>
    <row r="187" spans="1:39" x14ac:dyDescent="0.35">
      <c r="A187" s="2" t="s">
        <v>190</v>
      </c>
      <c r="B187" s="2" t="s">
        <v>812</v>
      </c>
      <c r="Q187" s="3">
        <v>5442</v>
      </c>
      <c r="AF187" s="2">
        <v>2015</v>
      </c>
      <c r="AG187" s="2" t="s">
        <v>1294</v>
      </c>
      <c r="AJ187" s="2" t="s">
        <v>1295</v>
      </c>
      <c r="AL187" s="2" t="s">
        <v>24</v>
      </c>
      <c r="AM187" s="2" t="s">
        <v>24</v>
      </c>
    </row>
    <row r="188" spans="1:39" x14ac:dyDescent="0.35">
      <c r="A188" s="2" t="s">
        <v>191</v>
      </c>
      <c r="B188" s="2" t="s">
        <v>884</v>
      </c>
      <c r="C188" s="2" t="s">
        <v>886</v>
      </c>
      <c r="D188" s="2" t="s">
        <v>912</v>
      </c>
      <c r="Q188" s="3">
        <v>5022</v>
      </c>
      <c r="R188" s="3">
        <v>5022</v>
      </c>
      <c r="AF188" s="2">
        <v>2007</v>
      </c>
      <c r="AG188" s="2" t="s">
        <v>1294</v>
      </c>
      <c r="AJ188" s="2" t="s">
        <v>1295</v>
      </c>
      <c r="AL188" s="2" t="s">
        <v>24</v>
      </c>
      <c r="AM188" s="2" t="s">
        <v>24</v>
      </c>
    </row>
    <row r="189" spans="1:39" x14ac:dyDescent="0.35">
      <c r="A189" s="2" t="s">
        <v>1844</v>
      </c>
      <c r="B189" s="2" t="s">
        <v>1717</v>
      </c>
      <c r="Q189" s="2">
        <v>4203</v>
      </c>
      <c r="AF189" s="2">
        <v>2023</v>
      </c>
      <c r="AG189" s="2" t="s">
        <v>1294</v>
      </c>
      <c r="AJ189" s="2" t="s">
        <v>1295</v>
      </c>
    </row>
    <row r="190" spans="1:39" x14ac:dyDescent="0.35">
      <c r="A190" s="2" t="s">
        <v>192</v>
      </c>
      <c r="B190" s="2" t="s">
        <v>806</v>
      </c>
      <c r="Q190" s="3">
        <v>3447</v>
      </c>
      <c r="AF190" s="2">
        <v>2011</v>
      </c>
      <c r="AG190" s="2" t="s">
        <v>1294</v>
      </c>
      <c r="AJ190" s="2" t="s">
        <v>1295</v>
      </c>
      <c r="AL190" s="2" t="s">
        <v>24</v>
      </c>
      <c r="AM190" s="2" t="s">
        <v>24</v>
      </c>
    </row>
    <row r="191" spans="1:39" x14ac:dyDescent="0.35">
      <c r="A191" s="2" t="s">
        <v>193</v>
      </c>
      <c r="B191" s="2" t="s">
        <v>945</v>
      </c>
      <c r="Q191" s="3">
        <v>1507</v>
      </c>
      <c r="AF191" s="2">
        <v>2007</v>
      </c>
      <c r="AG191" s="2" t="s">
        <v>1294</v>
      </c>
      <c r="AJ191" s="2" t="s">
        <v>1295</v>
      </c>
      <c r="AL191" s="2" t="s">
        <v>24</v>
      </c>
      <c r="AM191" s="2" t="s">
        <v>24</v>
      </c>
    </row>
    <row r="192" spans="1:39" x14ac:dyDescent="0.35">
      <c r="A192" s="2" t="s">
        <v>194</v>
      </c>
      <c r="B192" s="2" t="s">
        <v>1134</v>
      </c>
      <c r="Q192" s="3">
        <v>1825</v>
      </c>
      <c r="AF192" s="2" t="s">
        <v>618</v>
      </c>
      <c r="AG192" s="2" t="s">
        <v>1294</v>
      </c>
      <c r="AJ192" s="2" t="s">
        <v>1295</v>
      </c>
      <c r="AK192" s="2" t="s">
        <v>24</v>
      </c>
      <c r="AL192" s="2" t="s">
        <v>24</v>
      </c>
      <c r="AM192" s="2" t="s">
        <v>24</v>
      </c>
    </row>
    <row r="193" spans="1:39" x14ac:dyDescent="0.35">
      <c r="A193" s="2" t="s">
        <v>195</v>
      </c>
      <c r="B193" s="2" t="s">
        <v>876</v>
      </c>
      <c r="Q193" s="3">
        <v>3417</v>
      </c>
      <c r="AF193" s="2">
        <v>2011</v>
      </c>
      <c r="AG193" s="2" t="s">
        <v>1294</v>
      </c>
      <c r="AJ193" s="2" t="s">
        <v>1295</v>
      </c>
      <c r="AL193" s="2" t="s">
        <v>24</v>
      </c>
      <c r="AM193" s="2" t="s">
        <v>24</v>
      </c>
    </row>
    <row r="194" spans="1:39" x14ac:dyDescent="0.35">
      <c r="A194" s="2" t="s">
        <v>196</v>
      </c>
      <c r="B194" s="2" t="s">
        <v>752</v>
      </c>
      <c r="Q194" s="3">
        <v>5425</v>
      </c>
      <c r="AF194" s="2" t="s">
        <v>618</v>
      </c>
      <c r="AG194" s="2" t="s">
        <v>1294</v>
      </c>
      <c r="AJ194" s="2" t="s">
        <v>1295</v>
      </c>
      <c r="AK194" s="2" t="s">
        <v>24</v>
      </c>
      <c r="AL194" s="2" t="s">
        <v>24</v>
      </c>
      <c r="AM194" s="2" t="s">
        <v>24</v>
      </c>
    </row>
    <row r="195" spans="1:39" x14ac:dyDescent="0.35">
      <c r="A195" s="2" t="s">
        <v>197</v>
      </c>
      <c r="B195" s="2" t="s">
        <v>808</v>
      </c>
      <c r="Q195" s="3">
        <v>3417</v>
      </c>
      <c r="AF195" s="2" t="s">
        <v>618</v>
      </c>
      <c r="AG195" s="2" t="s">
        <v>1294</v>
      </c>
      <c r="AJ195" s="2" t="s">
        <v>1295</v>
      </c>
      <c r="AK195" s="2" t="s">
        <v>24</v>
      </c>
      <c r="AL195" s="2" t="s">
        <v>24</v>
      </c>
      <c r="AM195" s="2" t="s">
        <v>24</v>
      </c>
    </row>
    <row r="196" spans="1:39" x14ac:dyDescent="0.35">
      <c r="A196" s="2" t="s">
        <v>198</v>
      </c>
      <c r="B196" s="2" t="s">
        <v>831</v>
      </c>
      <c r="Q196" s="3">
        <v>4612</v>
      </c>
      <c r="AF196" s="2">
        <v>2011</v>
      </c>
      <c r="AG196" s="2" t="s">
        <v>1294</v>
      </c>
      <c r="AJ196" s="2" t="s">
        <v>1295</v>
      </c>
      <c r="AL196" s="2" t="s">
        <v>24</v>
      </c>
      <c r="AM196" s="2" t="s">
        <v>24</v>
      </c>
    </row>
    <row r="197" spans="1:39" x14ac:dyDescent="0.35">
      <c r="A197" s="2" t="s">
        <v>1898</v>
      </c>
      <c r="B197" s="2" t="s">
        <v>1786</v>
      </c>
      <c r="Q197" s="2">
        <v>1515</v>
      </c>
      <c r="AF197" s="2">
        <v>2023</v>
      </c>
      <c r="AG197" s="2" t="s">
        <v>1294</v>
      </c>
      <c r="AJ197" s="2" t="s">
        <v>1295</v>
      </c>
    </row>
    <row r="198" spans="1:39" x14ac:dyDescent="0.35">
      <c r="A198" s="2" t="s">
        <v>199</v>
      </c>
      <c r="B198" s="2" t="s">
        <v>822</v>
      </c>
      <c r="Q198" s="3">
        <v>5418</v>
      </c>
      <c r="AF198" s="2" t="s">
        <v>618</v>
      </c>
      <c r="AG198" s="2" t="s">
        <v>1294</v>
      </c>
      <c r="AJ198" s="2" t="s">
        <v>1295</v>
      </c>
      <c r="AK198" s="2" t="s">
        <v>24</v>
      </c>
      <c r="AL198" s="2" t="s">
        <v>24</v>
      </c>
      <c r="AM198" s="2" t="s">
        <v>24</v>
      </c>
    </row>
    <row r="199" spans="1:39" x14ac:dyDescent="0.35">
      <c r="A199" s="2" t="s">
        <v>200</v>
      </c>
      <c r="B199" s="2" t="s">
        <v>1167</v>
      </c>
      <c r="C199" s="2" t="s">
        <v>1798</v>
      </c>
      <c r="Q199" s="3">
        <v>3034</v>
      </c>
      <c r="R199" s="3">
        <v>3428</v>
      </c>
      <c r="AF199" s="2">
        <v>2019</v>
      </c>
      <c r="AG199" s="2" t="s">
        <v>1294</v>
      </c>
      <c r="AJ199" s="2" t="s">
        <v>1295</v>
      </c>
      <c r="AM199" s="2" t="s">
        <v>24</v>
      </c>
    </row>
    <row r="200" spans="1:39" x14ac:dyDescent="0.35">
      <c r="A200" s="2" t="s">
        <v>201</v>
      </c>
      <c r="B200" s="2" t="s">
        <v>1135</v>
      </c>
      <c r="Q200" s="3">
        <v>1812</v>
      </c>
      <c r="AF200" s="2">
        <v>2007</v>
      </c>
      <c r="AG200" s="2" t="s">
        <v>1294</v>
      </c>
      <c r="AJ200" s="2" t="s">
        <v>1295</v>
      </c>
      <c r="AL200" s="2" t="s">
        <v>24</v>
      </c>
      <c r="AM200" s="2" t="s">
        <v>24</v>
      </c>
    </row>
    <row r="201" spans="1:39" x14ac:dyDescent="0.35">
      <c r="A201" s="2" t="s">
        <v>202</v>
      </c>
      <c r="B201" s="2" t="s">
        <v>1144</v>
      </c>
      <c r="Q201" s="3">
        <v>5032</v>
      </c>
      <c r="AF201" s="2">
        <v>2011</v>
      </c>
      <c r="AG201" s="2" t="s">
        <v>1294</v>
      </c>
      <c r="AJ201" s="2" t="s">
        <v>1295</v>
      </c>
      <c r="AL201" s="2" t="s">
        <v>24</v>
      </c>
      <c r="AM201" s="2" t="s">
        <v>24</v>
      </c>
    </row>
    <row r="202" spans="1:39" x14ac:dyDescent="0.35">
      <c r="A202" s="2" t="s">
        <v>1897</v>
      </c>
      <c r="B202" s="2" t="s">
        <v>1784</v>
      </c>
      <c r="Q202" s="2">
        <v>5618</v>
      </c>
      <c r="AF202" s="2">
        <v>2023</v>
      </c>
      <c r="AG202" s="2" t="s">
        <v>1294</v>
      </c>
      <c r="AJ202" s="2" t="s">
        <v>1295</v>
      </c>
    </row>
    <row r="203" spans="1:39" x14ac:dyDescent="0.35">
      <c r="A203" s="2" t="s">
        <v>1928</v>
      </c>
      <c r="B203" s="2" t="s">
        <v>1836</v>
      </c>
      <c r="Q203" s="2">
        <v>1851</v>
      </c>
      <c r="AF203" s="2">
        <v>2023</v>
      </c>
      <c r="AG203" s="2" t="s">
        <v>1294</v>
      </c>
      <c r="AJ203" s="2" t="s">
        <v>1295</v>
      </c>
    </row>
    <row r="204" spans="1:39" x14ac:dyDescent="0.35">
      <c r="A204" s="2" t="s">
        <v>203</v>
      </c>
      <c r="B204" s="2" t="s">
        <v>780</v>
      </c>
      <c r="Q204" s="3">
        <v>3811</v>
      </c>
      <c r="AF204" s="2">
        <v>2015</v>
      </c>
      <c r="AG204" s="2" t="s">
        <v>1294</v>
      </c>
      <c r="AJ204" s="2" t="s">
        <v>1295</v>
      </c>
      <c r="AL204" s="2" t="s">
        <v>24</v>
      </c>
      <c r="AM204" s="2" t="s">
        <v>24</v>
      </c>
    </row>
    <row r="205" spans="1:39" x14ac:dyDescent="0.35">
      <c r="A205" s="2" t="s">
        <v>204</v>
      </c>
      <c r="B205" s="2" t="s">
        <v>802</v>
      </c>
      <c r="C205" s="2" t="s">
        <v>793</v>
      </c>
      <c r="D205" s="2" t="s">
        <v>795</v>
      </c>
      <c r="Q205" s="3">
        <v>9999</v>
      </c>
      <c r="AF205" s="2">
        <v>2015</v>
      </c>
      <c r="AG205" s="2" t="s">
        <v>1294</v>
      </c>
      <c r="AJ205" s="2" t="s">
        <v>1295</v>
      </c>
      <c r="AL205" s="2" t="s">
        <v>24</v>
      </c>
      <c r="AM205" s="2" t="s">
        <v>24</v>
      </c>
    </row>
    <row r="206" spans="1:39" x14ac:dyDescent="0.35">
      <c r="A206" s="2" t="s">
        <v>205</v>
      </c>
      <c r="B206" s="2" t="s">
        <v>796</v>
      </c>
      <c r="Q206" s="3">
        <v>1577</v>
      </c>
      <c r="AF206" s="2">
        <v>2011</v>
      </c>
      <c r="AG206" s="2" t="s">
        <v>1294</v>
      </c>
      <c r="AJ206" s="2" t="s">
        <v>1295</v>
      </c>
      <c r="AL206" s="2" t="s">
        <v>24</v>
      </c>
      <c r="AM206" s="2" t="s">
        <v>24</v>
      </c>
    </row>
    <row r="207" spans="1:39" x14ac:dyDescent="0.35">
      <c r="A207" s="2" t="s">
        <v>206</v>
      </c>
      <c r="B207" s="2" t="s">
        <v>815</v>
      </c>
      <c r="Q207" s="3">
        <v>4615</v>
      </c>
      <c r="AF207" s="2">
        <v>2011</v>
      </c>
      <c r="AG207" s="2" t="s">
        <v>1294</v>
      </c>
      <c r="AJ207" s="2" t="s">
        <v>1295</v>
      </c>
      <c r="AL207" s="2" t="s">
        <v>24</v>
      </c>
      <c r="AM207" s="2" t="s">
        <v>24</v>
      </c>
    </row>
    <row r="208" spans="1:39" x14ac:dyDescent="0.35">
      <c r="A208" s="2" t="s">
        <v>207</v>
      </c>
      <c r="B208" s="2" t="s">
        <v>804</v>
      </c>
      <c r="Q208" s="3">
        <v>5425</v>
      </c>
      <c r="AF208" s="2">
        <v>2011</v>
      </c>
      <c r="AG208" s="2" t="s">
        <v>1294</v>
      </c>
      <c r="AJ208" s="2" t="s">
        <v>1295</v>
      </c>
      <c r="AL208" s="2" t="s">
        <v>24</v>
      </c>
      <c r="AM208" s="2" t="s">
        <v>24</v>
      </c>
    </row>
    <row r="209" spans="1:39" x14ac:dyDescent="0.35">
      <c r="A209" s="2" t="s">
        <v>208</v>
      </c>
      <c r="B209" s="2" t="s">
        <v>788</v>
      </c>
      <c r="Q209" s="3">
        <v>1859</v>
      </c>
      <c r="AF209" s="2" t="s">
        <v>618</v>
      </c>
      <c r="AG209" s="2" t="s">
        <v>1294</v>
      </c>
      <c r="AJ209" s="2" t="s">
        <v>1295</v>
      </c>
      <c r="AK209" s="2" t="s">
        <v>24</v>
      </c>
      <c r="AL209" s="2" t="s">
        <v>24</v>
      </c>
      <c r="AM209" s="2" t="s">
        <v>24</v>
      </c>
    </row>
    <row r="210" spans="1:39" x14ac:dyDescent="0.35">
      <c r="A210" s="2" t="s">
        <v>1842</v>
      </c>
      <c r="B210" s="2" t="s">
        <v>1714</v>
      </c>
      <c r="Q210" s="2">
        <v>4207</v>
      </c>
      <c r="AF210" s="2">
        <v>2023</v>
      </c>
      <c r="AG210" s="2" t="s">
        <v>1294</v>
      </c>
      <c r="AJ210" s="2" t="s">
        <v>1295</v>
      </c>
    </row>
    <row r="211" spans="1:39" x14ac:dyDescent="0.35">
      <c r="A211" s="2" t="s">
        <v>209</v>
      </c>
      <c r="B211" s="2" t="s">
        <v>789</v>
      </c>
      <c r="Q211" s="3">
        <v>4602</v>
      </c>
      <c r="AF211" s="2">
        <v>2007</v>
      </c>
      <c r="AG211" s="2" t="s">
        <v>1294</v>
      </c>
      <c r="AJ211" s="2" t="s">
        <v>1295</v>
      </c>
      <c r="AL211" s="2" t="s">
        <v>24</v>
      </c>
      <c r="AM211" s="2" t="s">
        <v>24</v>
      </c>
    </row>
    <row r="212" spans="1:39" x14ac:dyDescent="0.35">
      <c r="A212" s="2" t="s">
        <v>210</v>
      </c>
      <c r="B212" s="2" t="s">
        <v>845</v>
      </c>
      <c r="Q212" s="3">
        <v>5031</v>
      </c>
      <c r="AF212" s="2">
        <v>2015</v>
      </c>
      <c r="AG212" s="2" t="s">
        <v>1294</v>
      </c>
      <c r="AJ212" s="2" t="s">
        <v>1295</v>
      </c>
      <c r="AL212" s="2" t="s">
        <v>24</v>
      </c>
      <c r="AM212" s="2" t="s">
        <v>24</v>
      </c>
    </row>
    <row r="213" spans="1:39" x14ac:dyDescent="0.35">
      <c r="A213" s="2" t="s">
        <v>1900</v>
      </c>
      <c r="B213" s="2" t="s">
        <v>1790</v>
      </c>
      <c r="Q213" s="2">
        <v>3301</v>
      </c>
      <c r="AF213" s="2">
        <v>2023</v>
      </c>
      <c r="AG213" s="2" t="s">
        <v>1294</v>
      </c>
      <c r="AJ213" s="2" t="s">
        <v>1295</v>
      </c>
    </row>
    <row r="214" spans="1:39" x14ac:dyDescent="0.35">
      <c r="A214" s="2" t="s">
        <v>1865</v>
      </c>
      <c r="B214" s="2" t="s">
        <v>1742</v>
      </c>
      <c r="Q214" s="2">
        <v>3232</v>
      </c>
      <c r="AF214" s="2">
        <v>2023</v>
      </c>
      <c r="AG214" s="2" t="s">
        <v>1294</v>
      </c>
      <c r="AJ214" s="2" t="s">
        <v>1295</v>
      </c>
    </row>
    <row r="215" spans="1:39" x14ac:dyDescent="0.35">
      <c r="A215" s="2" t="s">
        <v>211</v>
      </c>
      <c r="B215" s="2" t="s">
        <v>832</v>
      </c>
      <c r="Q215" s="3">
        <v>9999</v>
      </c>
      <c r="AF215" s="2">
        <v>2015</v>
      </c>
      <c r="AG215" s="2" t="s">
        <v>592</v>
      </c>
      <c r="AJ215" s="2" t="s">
        <v>1300</v>
      </c>
      <c r="AK215" s="2" t="s">
        <v>1297</v>
      </c>
      <c r="AL215" s="2" t="s">
        <v>24</v>
      </c>
      <c r="AM215" s="2" t="s">
        <v>24</v>
      </c>
    </row>
    <row r="216" spans="1:39" x14ac:dyDescent="0.35">
      <c r="A216" s="2" t="s">
        <v>212</v>
      </c>
      <c r="B216" s="2" t="s">
        <v>838</v>
      </c>
      <c r="Q216" s="3">
        <v>4649</v>
      </c>
      <c r="AF216" s="2" t="s">
        <v>618</v>
      </c>
      <c r="AG216" s="2" t="s">
        <v>1294</v>
      </c>
      <c r="AJ216" s="2" t="s">
        <v>1295</v>
      </c>
      <c r="AK216" s="2" t="s">
        <v>24</v>
      </c>
      <c r="AL216" s="2" t="s">
        <v>24</v>
      </c>
      <c r="AM216" s="2" t="s">
        <v>24</v>
      </c>
    </row>
    <row r="217" spans="1:39" x14ac:dyDescent="0.35">
      <c r="A217" s="2" t="s">
        <v>213</v>
      </c>
      <c r="B217" s="2" t="s">
        <v>840</v>
      </c>
      <c r="C217" s="2" t="s">
        <v>842</v>
      </c>
      <c r="Q217" s="3">
        <v>3419</v>
      </c>
      <c r="R217" s="3">
        <v>1515</v>
      </c>
      <c r="AF217" s="2">
        <v>2019</v>
      </c>
      <c r="AG217" s="2" t="s">
        <v>1294</v>
      </c>
      <c r="AJ217" s="2" t="s">
        <v>1295</v>
      </c>
      <c r="AM217" s="2" t="s">
        <v>24</v>
      </c>
    </row>
    <row r="218" spans="1:39" x14ac:dyDescent="0.35">
      <c r="A218" s="2" t="s">
        <v>214</v>
      </c>
      <c r="B218" s="2" t="s">
        <v>841</v>
      </c>
      <c r="Q218" s="3">
        <v>1515</v>
      </c>
      <c r="AF218" s="2" t="s">
        <v>618</v>
      </c>
      <c r="AG218" s="2" t="s">
        <v>1294</v>
      </c>
      <c r="AJ218" s="2" t="s">
        <v>1295</v>
      </c>
      <c r="AK218" s="2" t="s">
        <v>24</v>
      </c>
      <c r="AL218" s="2" t="s">
        <v>24</v>
      </c>
      <c r="AM218" s="2" t="s">
        <v>24</v>
      </c>
    </row>
    <row r="219" spans="1:39" x14ac:dyDescent="0.35">
      <c r="A219" s="2" t="s">
        <v>215</v>
      </c>
      <c r="B219" s="2" t="s">
        <v>834</v>
      </c>
      <c r="Q219" s="3">
        <v>3450</v>
      </c>
      <c r="AF219" s="2">
        <v>2019</v>
      </c>
      <c r="AG219" s="2" t="s">
        <v>1294</v>
      </c>
      <c r="AJ219" s="2" t="s">
        <v>1295</v>
      </c>
      <c r="AM219" s="2" t="s">
        <v>24</v>
      </c>
    </row>
    <row r="220" spans="1:39" x14ac:dyDescent="0.35">
      <c r="A220" s="2" t="s">
        <v>216</v>
      </c>
      <c r="B220" s="2" t="s">
        <v>837</v>
      </c>
      <c r="Q220" s="3">
        <v>1517</v>
      </c>
      <c r="AF220" s="2">
        <v>2007</v>
      </c>
      <c r="AG220" s="2" t="s">
        <v>1294</v>
      </c>
      <c r="AJ220" s="2" t="s">
        <v>1295</v>
      </c>
      <c r="AL220" s="2" t="s">
        <v>24</v>
      </c>
      <c r="AM220" s="2" t="s">
        <v>24</v>
      </c>
    </row>
    <row r="221" spans="1:39" x14ac:dyDescent="0.35">
      <c r="A221" s="2" t="s">
        <v>1889</v>
      </c>
      <c r="B221" s="2" t="s">
        <v>1775</v>
      </c>
      <c r="Q221" s="2">
        <v>5614</v>
      </c>
      <c r="AF221" s="2">
        <v>2023</v>
      </c>
      <c r="AG221" s="2" t="s">
        <v>1294</v>
      </c>
      <c r="AJ221" s="2" t="s">
        <v>1295</v>
      </c>
    </row>
    <row r="222" spans="1:39" x14ac:dyDescent="0.35">
      <c r="A222" s="2" t="s">
        <v>1903</v>
      </c>
      <c r="B222" s="2" t="s">
        <v>1793</v>
      </c>
      <c r="Q222" s="2">
        <v>5536</v>
      </c>
      <c r="AF222" s="2">
        <v>2023</v>
      </c>
      <c r="AG222" s="2" t="s">
        <v>1294</v>
      </c>
      <c r="AJ222" s="2" t="s">
        <v>1295</v>
      </c>
    </row>
    <row r="223" spans="1:39" x14ac:dyDescent="0.35">
      <c r="A223" s="2" t="s">
        <v>217</v>
      </c>
      <c r="B223" s="2" t="s">
        <v>824</v>
      </c>
      <c r="Q223" s="3">
        <v>1515</v>
      </c>
      <c r="AF223" s="2">
        <v>2011</v>
      </c>
      <c r="AG223" s="2" t="s">
        <v>1294</v>
      </c>
      <c r="AJ223" s="2" t="s">
        <v>1295</v>
      </c>
      <c r="AL223" s="2" t="s">
        <v>24</v>
      </c>
      <c r="AM223" s="2" t="s">
        <v>24</v>
      </c>
    </row>
    <row r="224" spans="1:39" x14ac:dyDescent="0.35">
      <c r="A224" s="2" t="s">
        <v>218</v>
      </c>
      <c r="B224" s="2" t="s">
        <v>843</v>
      </c>
      <c r="Q224" s="3">
        <v>4601</v>
      </c>
      <c r="AF224" s="2">
        <v>2015</v>
      </c>
      <c r="AG224" s="2" t="s">
        <v>1294</v>
      </c>
      <c r="AJ224" s="2" t="s">
        <v>1295</v>
      </c>
      <c r="AL224" s="2" t="s">
        <v>24</v>
      </c>
      <c r="AM224" s="2" t="s">
        <v>24</v>
      </c>
    </row>
    <row r="225" spans="1:39" x14ac:dyDescent="0.35">
      <c r="A225" s="2" t="s">
        <v>1899</v>
      </c>
      <c r="B225" s="2" t="s">
        <v>1788</v>
      </c>
      <c r="Q225" s="2">
        <v>4600</v>
      </c>
      <c r="AF225" s="2">
        <v>2023</v>
      </c>
      <c r="AG225" s="2" t="s">
        <v>1294</v>
      </c>
      <c r="AJ225" s="2" t="s">
        <v>1295</v>
      </c>
    </row>
    <row r="226" spans="1:39" x14ac:dyDescent="0.35">
      <c r="A226" s="2" t="s">
        <v>219</v>
      </c>
      <c r="B226" s="2" t="s">
        <v>848</v>
      </c>
      <c r="Q226" s="3">
        <v>3005</v>
      </c>
      <c r="AF226" s="2">
        <v>2019</v>
      </c>
      <c r="AG226" s="2" t="s">
        <v>1294</v>
      </c>
      <c r="AJ226" s="2" t="s">
        <v>1295</v>
      </c>
      <c r="AM226" s="2" t="s">
        <v>24</v>
      </c>
    </row>
    <row r="227" spans="1:39" x14ac:dyDescent="0.35">
      <c r="A227" s="2" t="s">
        <v>1890</v>
      </c>
      <c r="B227" s="2" t="s">
        <v>1811</v>
      </c>
      <c r="C227" s="2" t="s">
        <v>1787</v>
      </c>
      <c r="D227" s="2" t="s">
        <v>1800</v>
      </c>
      <c r="E227" s="2" t="s">
        <v>1803</v>
      </c>
      <c r="F227" s="2" t="s">
        <v>1777</v>
      </c>
      <c r="Q227" s="2">
        <v>3100</v>
      </c>
      <c r="R227" s="2">
        <v>4600</v>
      </c>
      <c r="S227" s="2">
        <v>3103</v>
      </c>
      <c r="T227" s="2">
        <v>4601</v>
      </c>
      <c r="U227" s="2">
        <v>4621</v>
      </c>
      <c r="AF227" s="2">
        <v>2023</v>
      </c>
      <c r="AG227" s="2" t="s">
        <v>1294</v>
      </c>
      <c r="AJ227" s="2" t="s">
        <v>1295</v>
      </c>
    </row>
    <row r="228" spans="1:39" x14ac:dyDescent="0.35">
      <c r="A228" s="2" t="s">
        <v>1879</v>
      </c>
      <c r="B228" s="2" t="s">
        <v>1763</v>
      </c>
      <c r="Q228" s="3">
        <v>4626</v>
      </c>
      <c r="AF228" s="2">
        <v>2023</v>
      </c>
      <c r="AG228" s="2" t="s">
        <v>1294</v>
      </c>
      <c r="AJ228" s="2" t="s">
        <v>1295</v>
      </c>
    </row>
    <row r="229" spans="1:39" x14ac:dyDescent="0.35">
      <c r="A229" s="2" t="s">
        <v>1911</v>
      </c>
      <c r="B229" s="2" t="s">
        <v>1807</v>
      </c>
      <c r="Q229" s="3">
        <v>1866</v>
      </c>
      <c r="AF229" s="2">
        <v>2023</v>
      </c>
      <c r="AG229" s="2" t="s">
        <v>1294</v>
      </c>
      <c r="AJ229" s="2" t="s">
        <v>1295</v>
      </c>
    </row>
    <row r="230" spans="1:39" x14ac:dyDescent="0.35">
      <c r="A230" s="2" t="s">
        <v>1881</v>
      </c>
      <c r="B230" s="2" t="s">
        <v>1765</v>
      </c>
      <c r="Q230" s="3">
        <v>3900</v>
      </c>
      <c r="AF230" s="2">
        <v>2023</v>
      </c>
      <c r="AG230" s="2" t="s">
        <v>1294</v>
      </c>
      <c r="AJ230" s="2" t="s">
        <v>1295</v>
      </c>
    </row>
    <row r="231" spans="1:39" x14ac:dyDescent="0.35">
      <c r="A231" s="2" t="s">
        <v>1881</v>
      </c>
      <c r="B231" s="2" t="s">
        <v>1766</v>
      </c>
      <c r="Q231" s="3">
        <v>3905</v>
      </c>
      <c r="AF231" s="2">
        <v>2023</v>
      </c>
      <c r="AG231" s="2" t="s">
        <v>1294</v>
      </c>
      <c r="AJ231" s="2" t="s">
        <v>1295</v>
      </c>
    </row>
    <row r="232" spans="1:39" x14ac:dyDescent="0.35">
      <c r="A232" s="2" t="s">
        <v>1861</v>
      </c>
      <c r="B232" s="2" t="s">
        <v>1780</v>
      </c>
      <c r="C232" s="2" t="s">
        <v>1804</v>
      </c>
      <c r="D232" s="2" t="s">
        <v>1748</v>
      </c>
      <c r="E232" s="2" t="s">
        <v>1797</v>
      </c>
      <c r="F232" s="2" t="s">
        <v>1752</v>
      </c>
      <c r="G232" s="2" t="s">
        <v>1738</v>
      </c>
      <c r="H232" s="2" t="s">
        <v>1785</v>
      </c>
      <c r="I232" s="2" t="s">
        <v>841</v>
      </c>
      <c r="J232" s="2" t="s">
        <v>1761</v>
      </c>
      <c r="K232" s="2" t="s">
        <v>1753</v>
      </c>
      <c r="L232" s="2" t="s">
        <v>1791</v>
      </c>
      <c r="M232" s="2" t="s">
        <v>1794</v>
      </c>
      <c r="N232" s="2" t="s">
        <v>1789</v>
      </c>
      <c r="O232" s="2" t="s">
        <v>838</v>
      </c>
      <c r="P232" s="2" t="s">
        <v>1824</v>
      </c>
      <c r="Q232" s="2">
        <v>1103</v>
      </c>
      <c r="R232" s="3">
        <v>1100</v>
      </c>
      <c r="S232" s="3">
        <v>3200</v>
      </c>
      <c r="T232" s="3">
        <v>3300</v>
      </c>
      <c r="U232" s="3">
        <v>5000</v>
      </c>
      <c r="V232" s="2">
        <v>301</v>
      </c>
      <c r="W232" s="2">
        <v>1124</v>
      </c>
      <c r="X232" s="2">
        <v>3201</v>
      </c>
      <c r="Y232" s="2">
        <v>3201</v>
      </c>
      <c r="Z232" s="2">
        <v>3203</v>
      </c>
      <c r="AA232" s="2">
        <v>3301</v>
      </c>
      <c r="AB232" s="2">
        <v>3905</v>
      </c>
      <c r="AC232" s="2">
        <v>5001</v>
      </c>
      <c r="AD232" s="2">
        <v>5622</v>
      </c>
      <c r="AE232" s="2">
        <v>5622</v>
      </c>
      <c r="AF232" s="2">
        <v>2023</v>
      </c>
      <c r="AG232" s="2" t="s">
        <v>1294</v>
      </c>
      <c r="AJ232" s="2" t="s">
        <v>1295</v>
      </c>
    </row>
    <row r="233" spans="1:39" x14ac:dyDescent="0.35">
      <c r="A233" s="2" t="s">
        <v>220</v>
      </c>
      <c r="B233" s="2" t="s">
        <v>844</v>
      </c>
      <c r="Q233" s="3">
        <v>3024</v>
      </c>
      <c r="AF233" s="2">
        <v>2007</v>
      </c>
      <c r="AG233" s="2" t="s">
        <v>1294</v>
      </c>
      <c r="AJ233" s="2" t="s">
        <v>1295</v>
      </c>
      <c r="AL233" s="2" t="s">
        <v>24</v>
      </c>
      <c r="AM233" s="2" t="s">
        <v>24</v>
      </c>
    </row>
    <row r="234" spans="1:39" x14ac:dyDescent="0.35">
      <c r="A234" s="4" t="s">
        <v>221</v>
      </c>
      <c r="B234" s="4" t="s">
        <v>832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5">
        <v>9999</v>
      </c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4">
        <v>2023</v>
      </c>
      <c r="AG234" s="4" t="s">
        <v>592</v>
      </c>
      <c r="AH234" s="4"/>
      <c r="AI234" s="4"/>
      <c r="AJ234" s="4" t="s">
        <v>1301</v>
      </c>
      <c r="AK234" s="2" t="s">
        <v>1297</v>
      </c>
    </row>
    <row r="235" spans="1:39" x14ac:dyDescent="0.35">
      <c r="A235" s="2" t="s">
        <v>222</v>
      </c>
      <c r="B235" s="2" t="s">
        <v>832</v>
      </c>
      <c r="Q235" s="3">
        <v>9999</v>
      </c>
      <c r="AF235" s="2">
        <v>2023</v>
      </c>
      <c r="AG235" s="2" t="s">
        <v>592</v>
      </c>
      <c r="AJ235" s="2" t="s">
        <v>1302</v>
      </c>
      <c r="AK235" s="2" t="s">
        <v>1297</v>
      </c>
    </row>
    <row r="236" spans="1:39" x14ac:dyDescent="0.35">
      <c r="A236" s="2" t="s">
        <v>223</v>
      </c>
      <c r="B236" s="2" t="s">
        <v>849</v>
      </c>
      <c r="Q236" s="3">
        <v>3030</v>
      </c>
      <c r="AF236" s="2">
        <v>2011</v>
      </c>
      <c r="AG236" s="2" t="s">
        <v>1294</v>
      </c>
      <c r="AJ236" s="2" t="s">
        <v>1295</v>
      </c>
      <c r="AL236" s="2" t="s">
        <v>24</v>
      </c>
      <c r="AM236" s="2" t="s">
        <v>24</v>
      </c>
    </row>
    <row r="237" spans="1:39" x14ac:dyDescent="0.35">
      <c r="A237" s="2" t="s">
        <v>224</v>
      </c>
      <c r="B237" s="2" t="s">
        <v>850</v>
      </c>
      <c r="Q237" s="3">
        <v>3030</v>
      </c>
      <c r="AF237" s="2">
        <v>2019</v>
      </c>
      <c r="AG237" s="2" t="s">
        <v>1294</v>
      </c>
      <c r="AJ237" s="2" t="s">
        <v>1295</v>
      </c>
      <c r="AM237" s="2" t="s">
        <v>24</v>
      </c>
    </row>
    <row r="238" spans="1:39" x14ac:dyDescent="0.35">
      <c r="A238" s="2" t="s">
        <v>225</v>
      </c>
      <c r="B238" s="2" t="s">
        <v>856</v>
      </c>
      <c r="C238" s="2" t="s">
        <v>1710</v>
      </c>
      <c r="Q238" s="3">
        <v>3004</v>
      </c>
      <c r="R238" s="3">
        <v>3118</v>
      </c>
      <c r="AF238" s="2">
        <v>2007</v>
      </c>
      <c r="AG238" s="2" t="s">
        <v>1294</v>
      </c>
      <c r="AJ238" s="2" t="s">
        <v>1295</v>
      </c>
      <c r="AL238" s="2" t="s">
        <v>24</v>
      </c>
      <c r="AM238" s="2" t="s">
        <v>24</v>
      </c>
    </row>
    <row r="239" spans="1:39" x14ac:dyDescent="0.35">
      <c r="A239" s="2" t="s">
        <v>1927</v>
      </c>
      <c r="B239" s="2" t="s">
        <v>1835</v>
      </c>
      <c r="Q239" s="2">
        <v>3429</v>
      </c>
      <c r="AF239" s="2">
        <v>2023</v>
      </c>
      <c r="AG239" s="2" t="s">
        <v>1294</v>
      </c>
      <c r="AJ239" s="2" t="s">
        <v>1295</v>
      </c>
    </row>
    <row r="240" spans="1:39" x14ac:dyDescent="0.35">
      <c r="A240" s="2" t="s">
        <v>226</v>
      </c>
      <c r="B240" s="2" t="s">
        <v>847</v>
      </c>
      <c r="Q240" s="3">
        <v>5401</v>
      </c>
      <c r="AF240" s="2" t="s">
        <v>618</v>
      </c>
      <c r="AG240" s="2" t="s">
        <v>1294</v>
      </c>
      <c r="AJ240" s="2" t="s">
        <v>1295</v>
      </c>
      <c r="AK240" s="2" t="s">
        <v>24</v>
      </c>
      <c r="AL240" s="2" t="s">
        <v>24</v>
      </c>
      <c r="AM240" s="2" t="s">
        <v>24</v>
      </c>
    </row>
    <row r="241" spans="1:39" x14ac:dyDescent="0.35">
      <c r="A241" s="2" t="s">
        <v>227</v>
      </c>
      <c r="B241" s="2" t="s">
        <v>791</v>
      </c>
      <c r="Q241" s="3">
        <v>1874</v>
      </c>
      <c r="AF241" s="2" t="s">
        <v>618</v>
      </c>
      <c r="AG241" s="2" t="s">
        <v>1294</v>
      </c>
      <c r="AJ241" s="2" t="s">
        <v>1295</v>
      </c>
      <c r="AK241" s="2" t="s">
        <v>24</v>
      </c>
      <c r="AL241" s="2" t="s">
        <v>24</v>
      </c>
      <c r="AM241" s="2" t="s">
        <v>24</v>
      </c>
    </row>
    <row r="242" spans="1:39" x14ac:dyDescent="0.35">
      <c r="A242" s="2" t="s">
        <v>228</v>
      </c>
      <c r="B242" s="2" t="s">
        <v>835</v>
      </c>
      <c r="Q242" s="3">
        <v>1108</v>
      </c>
      <c r="AF242" s="2">
        <v>2015</v>
      </c>
      <c r="AG242" s="2" t="s">
        <v>1294</v>
      </c>
      <c r="AJ242" s="2" t="s">
        <v>1295</v>
      </c>
      <c r="AL242" s="2" t="s">
        <v>24</v>
      </c>
      <c r="AM242" s="2" t="s">
        <v>24</v>
      </c>
    </row>
    <row r="243" spans="1:39" x14ac:dyDescent="0.35">
      <c r="A243" s="2" t="s">
        <v>229</v>
      </c>
      <c r="B243" s="2" t="s">
        <v>797</v>
      </c>
      <c r="Q243" s="3">
        <v>5026</v>
      </c>
      <c r="AF243" s="2">
        <v>2019</v>
      </c>
      <c r="AG243" s="2" t="s">
        <v>1294</v>
      </c>
      <c r="AJ243" s="2" t="s">
        <v>1295</v>
      </c>
      <c r="AM243" s="2" t="s">
        <v>24</v>
      </c>
    </row>
    <row r="244" spans="1:39" x14ac:dyDescent="0.35">
      <c r="A244" s="2" t="s">
        <v>230</v>
      </c>
      <c r="B244" s="2" t="s">
        <v>783</v>
      </c>
      <c r="Q244" s="3">
        <v>5058</v>
      </c>
      <c r="AF244" s="2" t="s">
        <v>618</v>
      </c>
      <c r="AG244" s="2" t="s">
        <v>1294</v>
      </c>
      <c r="AJ244" s="2" t="s">
        <v>1295</v>
      </c>
      <c r="AK244" s="2" t="s">
        <v>24</v>
      </c>
      <c r="AL244" s="2" t="s">
        <v>24</v>
      </c>
      <c r="AM244" s="2" t="s">
        <v>24</v>
      </c>
    </row>
    <row r="245" spans="1:39" s="4" customFormat="1" x14ac:dyDescent="0.35">
      <c r="A245" s="4" t="s">
        <v>1959</v>
      </c>
      <c r="B245" s="4" t="s">
        <v>1958</v>
      </c>
      <c r="Q245" s="5">
        <v>9999</v>
      </c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4">
        <v>2025</v>
      </c>
      <c r="AG245" s="4" t="s">
        <v>592</v>
      </c>
      <c r="AJ245" s="4" t="s">
        <v>619</v>
      </c>
    </row>
    <row r="246" spans="1:39" x14ac:dyDescent="0.35">
      <c r="A246" s="2" t="s">
        <v>231</v>
      </c>
      <c r="B246" s="2" t="s">
        <v>805</v>
      </c>
      <c r="Q246" s="3">
        <v>1859</v>
      </c>
      <c r="AF246" s="2" t="s">
        <v>618</v>
      </c>
      <c r="AG246" s="2" t="s">
        <v>1294</v>
      </c>
      <c r="AJ246" s="2" t="s">
        <v>1295</v>
      </c>
      <c r="AK246" s="2" t="s">
        <v>24</v>
      </c>
      <c r="AL246" s="2" t="s">
        <v>24</v>
      </c>
      <c r="AM246" s="2" t="s">
        <v>24</v>
      </c>
    </row>
    <row r="247" spans="1:39" x14ac:dyDescent="0.35">
      <c r="A247" s="4" t="s">
        <v>232</v>
      </c>
      <c r="B247" s="4" t="s">
        <v>851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5">
        <v>9999</v>
      </c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4" t="s">
        <v>618</v>
      </c>
      <c r="AG247" s="4" t="s">
        <v>1298</v>
      </c>
      <c r="AH247" s="4"/>
      <c r="AI247" s="4"/>
      <c r="AJ247" s="4" t="s">
        <v>619</v>
      </c>
      <c r="AK247" s="2" t="s">
        <v>1297</v>
      </c>
      <c r="AL247" s="2" t="s">
        <v>24</v>
      </c>
      <c r="AM247" s="2" t="s">
        <v>24</v>
      </c>
    </row>
    <row r="248" spans="1:39" x14ac:dyDescent="0.35">
      <c r="A248" s="2" t="s">
        <v>233</v>
      </c>
      <c r="B248" s="2" t="s">
        <v>855</v>
      </c>
      <c r="Q248" s="3">
        <v>4228</v>
      </c>
      <c r="AF248" s="2">
        <v>2019</v>
      </c>
      <c r="AG248" s="2" t="s">
        <v>1294</v>
      </c>
      <c r="AJ248" s="2" t="s">
        <v>1295</v>
      </c>
      <c r="AM248" s="2" t="s">
        <v>24</v>
      </c>
    </row>
    <row r="249" spans="1:39" x14ac:dyDescent="0.35">
      <c r="A249" s="2" t="s">
        <v>234</v>
      </c>
      <c r="B249" s="2" t="s">
        <v>1184</v>
      </c>
      <c r="C249" s="2" t="s">
        <v>863</v>
      </c>
      <c r="D249" s="2" t="s">
        <v>862</v>
      </c>
      <c r="Q249" s="3">
        <v>3426</v>
      </c>
      <c r="R249" s="3">
        <v>3429</v>
      </c>
      <c r="S249" s="3">
        <v>5442</v>
      </c>
      <c r="AF249" s="2" t="s">
        <v>618</v>
      </c>
      <c r="AG249" s="2" t="s">
        <v>1294</v>
      </c>
      <c r="AJ249" s="2" t="s">
        <v>1295</v>
      </c>
      <c r="AK249" s="2" t="s">
        <v>24</v>
      </c>
      <c r="AL249" s="2" t="s">
        <v>24</v>
      </c>
      <c r="AM249" s="2" t="s">
        <v>24</v>
      </c>
    </row>
    <row r="250" spans="1:39" s="4" customFormat="1" x14ac:dyDescent="0.35">
      <c r="A250" s="2" t="s">
        <v>235</v>
      </c>
      <c r="B250" s="2" t="s">
        <v>861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>
        <v>5440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2" t="s">
        <v>618</v>
      </c>
      <c r="AG250" s="2" t="s">
        <v>1294</v>
      </c>
      <c r="AH250" s="2"/>
      <c r="AI250" s="2"/>
      <c r="AJ250" s="2" t="s">
        <v>1295</v>
      </c>
      <c r="AK250" s="2" t="s">
        <v>24</v>
      </c>
      <c r="AL250" s="2" t="s">
        <v>24</v>
      </c>
      <c r="AM250" s="2" t="s">
        <v>24</v>
      </c>
    </row>
    <row r="251" spans="1:39" x14ac:dyDescent="0.35">
      <c r="A251" s="2" t="s">
        <v>1952</v>
      </c>
      <c r="B251" s="2" t="s">
        <v>601</v>
      </c>
      <c r="C251" s="2" t="s">
        <v>600</v>
      </c>
      <c r="D251" s="2" t="s">
        <v>602</v>
      </c>
      <c r="E251" s="2" t="s">
        <v>598</v>
      </c>
      <c r="F251" s="2" t="s">
        <v>1802</v>
      </c>
      <c r="Q251" s="3">
        <v>200</v>
      </c>
      <c r="R251" s="3">
        <v>300</v>
      </c>
      <c r="S251" s="3">
        <v>1200</v>
      </c>
      <c r="T251" s="3">
        <v>1300</v>
      </c>
      <c r="U251" s="3">
        <v>4601</v>
      </c>
      <c r="AF251" s="2">
        <v>2021</v>
      </c>
      <c r="AG251" s="2" t="s">
        <v>1294</v>
      </c>
      <c r="AJ251" s="2" t="s">
        <v>1954</v>
      </c>
    </row>
    <row r="252" spans="1:39" s="4" customFormat="1" x14ac:dyDescent="0.35">
      <c r="A252" s="4" t="s">
        <v>236</v>
      </c>
      <c r="B252" s="4" t="s">
        <v>1953</v>
      </c>
      <c r="Q252" s="5">
        <v>9999</v>
      </c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4">
        <v>2025</v>
      </c>
      <c r="AG252" s="4" t="s">
        <v>592</v>
      </c>
      <c r="AJ252" s="4" t="s">
        <v>619</v>
      </c>
    </row>
    <row r="253" spans="1:39" x14ac:dyDescent="0.35">
      <c r="A253" s="2" t="s">
        <v>237</v>
      </c>
      <c r="B253" s="2" t="s">
        <v>871</v>
      </c>
      <c r="Q253" s="3">
        <v>1838</v>
      </c>
      <c r="AF253" s="2" t="s">
        <v>618</v>
      </c>
      <c r="AG253" s="2" t="s">
        <v>1294</v>
      </c>
      <c r="AJ253" s="2" t="s">
        <v>1295</v>
      </c>
      <c r="AK253" s="2" t="s">
        <v>24</v>
      </c>
      <c r="AL253" s="2" t="s">
        <v>24</v>
      </c>
      <c r="AM253" s="2" t="s">
        <v>24</v>
      </c>
    </row>
    <row r="254" spans="1:39" x14ac:dyDescent="0.35">
      <c r="A254" s="2" t="s">
        <v>238</v>
      </c>
      <c r="B254" s="2" t="s">
        <v>873</v>
      </c>
      <c r="Q254" s="3">
        <v>1838</v>
      </c>
      <c r="AF254" s="2">
        <v>2019</v>
      </c>
      <c r="AG254" s="2" t="s">
        <v>1294</v>
      </c>
      <c r="AJ254" s="2" t="s">
        <v>1295</v>
      </c>
      <c r="AM254" s="2" t="s">
        <v>24</v>
      </c>
    </row>
    <row r="255" spans="1:39" x14ac:dyDescent="0.35">
      <c r="A255" s="2" t="s">
        <v>239</v>
      </c>
      <c r="B255" s="2" t="s">
        <v>872</v>
      </c>
      <c r="Q255" s="3">
        <v>3037</v>
      </c>
      <c r="AF255" s="2">
        <v>2015</v>
      </c>
      <c r="AG255" s="2" t="s">
        <v>1294</v>
      </c>
      <c r="AJ255" s="2" t="s">
        <v>1295</v>
      </c>
      <c r="AL255" s="2" t="s">
        <v>24</v>
      </c>
      <c r="AM255" s="2" t="s">
        <v>24</v>
      </c>
    </row>
    <row r="256" spans="1:39" x14ac:dyDescent="0.35">
      <c r="A256" s="2" t="s">
        <v>240</v>
      </c>
      <c r="B256" s="2" t="s">
        <v>874</v>
      </c>
      <c r="Q256" s="3">
        <v>3446</v>
      </c>
      <c r="AF256" s="2">
        <v>2007</v>
      </c>
      <c r="AG256" s="2" t="s">
        <v>1294</v>
      </c>
      <c r="AJ256" s="2" t="s">
        <v>1295</v>
      </c>
      <c r="AL256" s="2" t="s">
        <v>24</v>
      </c>
      <c r="AM256" s="2" t="s">
        <v>24</v>
      </c>
    </row>
    <row r="257" spans="1:39" x14ac:dyDescent="0.35">
      <c r="A257" s="2" t="s">
        <v>241</v>
      </c>
      <c r="B257" s="2" t="s">
        <v>866</v>
      </c>
      <c r="Q257" s="3">
        <v>5414</v>
      </c>
      <c r="AF257" s="2">
        <v>2015</v>
      </c>
      <c r="AG257" s="2" t="s">
        <v>1294</v>
      </c>
      <c r="AJ257" s="2" t="s">
        <v>1295</v>
      </c>
      <c r="AL257" s="2" t="s">
        <v>24</v>
      </c>
      <c r="AM257" s="2" t="s">
        <v>24</v>
      </c>
    </row>
    <row r="258" spans="1:39" x14ac:dyDescent="0.35">
      <c r="A258" s="2" t="s">
        <v>242</v>
      </c>
      <c r="B258" s="2" t="s">
        <v>875</v>
      </c>
      <c r="Q258" s="3">
        <v>3417</v>
      </c>
      <c r="AF258" s="2">
        <v>2019</v>
      </c>
      <c r="AG258" s="2" t="s">
        <v>1294</v>
      </c>
      <c r="AJ258" s="2" t="s">
        <v>1295</v>
      </c>
      <c r="AM258" s="2" t="s">
        <v>24</v>
      </c>
    </row>
    <row r="259" spans="1:39" x14ac:dyDescent="0.35">
      <c r="A259" s="2" t="s">
        <v>243</v>
      </c>
      <c r="B259" s="2" t="s">
        <v>669</v>
      </c>
      <c r="Q259" s="3">
        <v>5421</v>
      </c>
      <c r="AF259" s="2" t="s">
        <v>618</v>
      </c>
      <c r="AG259" s="2" t="s">
        <v>1294</v>
      </c>
      <c r="AJ259" s="2" t="s">
        <v>1295</v>
      </c>
      <c r="AK259" s="2" t="s">
        <v>24</v>
      </c>
      <c r="AL259" s="2" t="s">
        <v>24</v>
      </c>
      <c r="AM259" s="2" t="s">
        <v>24</v>
      </c>
    </row>
    <row r="260" spans="1:39" x14ac:dyDescent="0.35">
      <c r="A260" s="2" t="s">
        <v>244</v>
      </c>
      <c r="B260" s="2" t="s">
        <v>877</v>
      </c>
      <c r="Q260" s="3">
        <v>5421</v>
      </c>
      <c r="AF260" s="2" t="s">
        <v>618</v>
      </c>
      <c r="AG260" s="2" t="s">
        <v>1294</v>
      </c>
      <c r="AJ260" s="2" t="s">
        <v>1295</v>
      </c>
      <c r="AK260" s="2" t="s">
        <v>24</v>
      </c>
      <c r="AL260" s="2" t="s">
        <v>24</v>
      </c>
      <c r="AM260" s="2" t="s">
        <v>24</v>
      </c>
    </row>
    <row r="261" spans="1:39" x14ac:dyDescent="0.35">
      <c r="A261" s="2" t="s">
        <v>245</v>
      </c>
      <c r="B261" s="2" t="s">
        <v>864</v>
      </c>
      <c r="Q261" s="3">
        <v>4622</v>
      </c>
      <c r="AF261" s="2" t="s">
        <v>618</v>
      </c>
      <c r="AG261" s="2" t="s">
        <v>1294</v>
      </c>
      <c r="AJ261" s="2" t="s">
        <v>1295</v>
      </c>
      <c r="AK261" s="2" t="s">
        <v>24</v>
      </c>
      <c r="AL261" s="2" t="s">
        <v>24</v>
      </c>
      <c r="AM261" s="2" t="s">
        <v>24</v>
      </c>
    </row>
    <row r="262" spans="1:39" x14ac:dyDescent="0.35">
      <c r="A262" s="2" t="s">
        <v>246</v>
      </c>
      <c r="B262" s="2" t="s">
        <v>865</v>
      </c>
      <c r="Q262" s="3">
        <v>5007</v>
      </c>
      <c r="AF262" s="2" t="s">
        <v>618</v>
      </c>
      <c r="AG262" s="2" t="s">
        <v>1294</v>
      </c>
      <c r="AJ262" s="2" t="s">
        <v>1295</v>
      </c>
      <c r="AK262" s="2" t="s">
        <v>24</v>
      </c>
      <c r="AL262" s="2" t="s">
        <v>24</v>
      </c>
      <c r="AM262" s="2" t="s">
        <v>24</v>
      </c>
    </row>
    <row r="263" spans="1:39" x14ac:dyDescent="0.35">
      <c r="A263" s="2" t="s">
        <v>247</v>
      </c>
      <c r="B263" s="2" t="s">
        <v>870</v>
      </c>
      <c r="Q263" s="3">
        <v>5007</v>
      </c>
      <c r="AF263" s="2">
        <v>2015</v>
      </c>
      <c r="AG263" s="2" t="s">
        <v>1294</v>
      </c>
      <c r="AJ263" s="2" t="s">
        <v>1295</v>
      </c>
      <c r="AL263" s="2" t="s">
        <v>24</v>
      </c>
      <c r="AM263" s="2" t="s">
        <v>24</v>
      </c>
    </row>
    <row r="264" spans="1:39" x14ac:dyDescent="0.35">
      <c r="A264" s="2" t="s">
        <v>1869</v>
      </c>
      <c r="B264" s="2" t="s">
        <v>1746</v>
      </c>
      <c r="Q264" s="2">
        <v>1832</v>
      </c>
      <c r="AF264" s="2">
        <v>2023</v>
      </c>
      <c r="AG264" s="2" t="s">
        <v>1294</v>
      </c>
      <c r="AJ264" s="2" t="s">
        <v>1295</v>
      </c>
    </row>
    <row r="265" spans="1:39" x14ac:dyDescent="0.35">
      <c r="A265" s="2" t="s">
        <v>248</v>
      </c>
      <c r="B265" s="2" t="s">
        <v>868</v>
      </c>
      <c r="Q265" s="3">
        <v>92</v>
      </c>
      <c r="AG265" s="2" t="s">
        <v>1294</v>
      </c>
      <c r="AJ265" s="2" t="s">
        <v>1295</v>
      </c>
      <c r="AM265" s="2" t="s">
        <v>24</v>
      </c>
    </row>
    <row r="266" spans="1:39" x14ac:dyDescent="0.35">
      <c r="A266" s="2" t="s">
        <v>1916</v>
      </c>
      <c r="B266" s="2" t="s">
        <v>1816</v>
      </c>
      <c r="Q266" s="2">
        <v>5612</v>
      </c>
      <c r="AF266" s="2">
        <v>2023</v>
      </c>
      <c r="AG266" s="2" t="s">
        <v>1294</v>
      </c>
      <c r="AJ266" s="2" t="s">
        <v>1295</v>
      </c>
    </row>
    <row r="267" spans="1:39" x14ac:dyDescent="0.35">
      <c r="A267" s="2" t="s">
        <v>249</v>
      </c>
      <c r="B267" s="2" t="s">
        <v>888</v>
      </c>
      <c r="Q267" s="3">
        <v>1866</v>
      </c>
      <c r="AF267" s="2" t="s">
        <v>618</v>
      </c>
      <c r="AG267" s="2" t="s">
        <v>1294</v>
      </c>
      <c r="AJ267" s="2" t="s">
        <v>1295</v>
      </c>
      <c r="AK267" s="2" t="s">
        <v>24</v>
      </c>
      <c r="AL267" s="2" t="s">
        <v>24</v>
      </c>
      <c r="AM267" s="2" t="s">
        <v>24</v>
      </c>
    </row>
    <row r="268" spans="1:39" s="4" customFormat="1" x14ac:dyDescent="0.35">
      <c r="A268" s="2" t="s">
        <v>250</v>
      </c>
      <c r="B268" s="2" t="s">
        <v>887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>
        <v>5055</v>
      </c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2">
        <v>2019</v>
      </c>
      <c r="AG268" s="2" t="s">
        <v>1294</v>
      </c>
      <c r="AH268" s="2"/>
      <c r="AI268" s="2"/>
      <c r="AJ268" s="2" t="s">
        <v>1295</v>
      </c>
      <c r="AK268" s="2"/>
      <c r="AL268" s="2"/>
      <c r="AM268" s="2" t="s">
        <v>24</v>
      </c>
    </row>
    <row r="269" spans="1:39" x14ac:dyDescent="0.35">
      <c r="A269" s="2" t="s">
        <v>251</v>
      </c>
      <c r="B269" s="2" t="s">
        <v>891</v>
      </c>
      <c r="Q269" s="3">
        <v>1826</v>
      </c>
      <c r="AF269" s="2">
        <v>2015</v>
      </c>
      <c r="AG269" s="2" t="s">
        <v>1294</v>
      </c>
      <c r="AJ269" s="2" t="s">
        <v>1295</v>
      </c>
      <c r="AL269" s="2" t="s">
        <v>24</v>
      </c>
      <c r="AM269" s="2" t="s">
        <v>24</v>
      </c>
    </row>
    <row r="270" spans="1:39" x14ac:dyDescent="0.35">
      <c r="A270" s="2" t="s">
        <v>252</v>
      </c>
      <c r="B270" s="2" t="s">
        <v>899</v>
      </c>
      <c r="Q270" s="3">
        <v>1826</v>
      </c>
      <c r="AF270" s="2" t="s">
        <v>618</v>
      </c>
      <c r="AG270" s="2" t="s">
        <v>1294</v>
      </c>
      <c r="AJ270" s="2" t="s">
        <v>1295</v>
      </c>
      <c r="AK270" s="2" t="s">
        <v>24</v>
      </c>
      <c r="AL270" s="2" t="s">
        <v>24</v>
      </c>
      <c r="AM270" s="2" t="s">
        <v>24</v>
      </c>
    </row>
    <row r="271" spans="1:39" x14ac:dyDescent="0.35">
      <c r="A271" s="2" t="s">
        <v>253</v>
      </c>
      <c r="B271" s="2" t="s">
        <v>892</v>
      </c>
      <c r="Q271" s="3">
        <v>5055</v>
      </c>
      <c r="AF271" s="2">
        <v>2019</v>
      </c>
      <c r="AG271" s="2" t="s">
        <v>1294</v>
      </c>
      <c r="AJ271" s="2" t="s">
        <v>1295</v>
      </c>
      <c r="AM271" s="2" t="s">
        <v>24</v>
      </c>
    </row>
    <row r="272" spans="1:39" x14ac:dyDescent="0.35">
      <c r="A272" s="2" t="s">
        <v>254</v>
      </c>
      <c r="B272" s="2" t="s">
        <v>895</v>
      </c>
      <c r="Q272" s="3">
        <v>5055</v>
      </c>
      <c r="AF272" s="2" t="s">
        <v>618</v>
      </c>
      <c r="AG272" s="2" t="s">
        <v>1294</v>
      </c>
      <c r="AJ272" s="2" t="s">
        <v>1295</v>
      </c>
      <c r="AK272" s="2" t="s">
        <v>24</v>
      </c>
      <c r="AL272" s="2" t="s">
        <v>24</v>
      </c>
      <c r="AM272" s="2" t="s">
        <v>24</v>
      </c>
    </row>
    <row r="273" spans="1:39" x14ac:dyDescent="0.35">
      <c r="A273" s="2" t="s">
        <v>255</v>
      </c>
      <c r="B273" s="2" t="s">
        <v>897</v>
      </c>
      <c r="Q273" s="3">
        <v>1832</v>
      </c>
      <c r="AF273" s="2" t="s">
        <v>618</v>
      </c>
      <c r="AG273" s="2" t="s">
        <v>1294</v>
      </c>
      <c r="AJ273" s="2" t="s">
        <v>1295</v>
      </c>
      <c r="AK273" s="2" t="s">
        <v>24</v>
      </c>
      <c r="AL273" s="2" t="s">
        <v>24</v>
      </c>
      <c r="AM273" s="2" t="s">
        <v>24</v>
      </c>
    </row>
    <row r="274" spans="1:39" x14ac:dyDescent="0.35">
      <c r="A274" s="2" t="s">
        <v>256</v>
      </c>
      <c r="B274" s="2" t="s">
        <v>908</v>
      </c>
      <c r="Q274" s="3">
        <v>1832</v>
      </c>
      <c r="AF274" s="2">
        <v>2019</v>
      </c>
      <c r="AG274" s="2" t="s">
        <v>1294</v>
      </c>
      <c r="AJ274" s="2" t="s">
        <v>1295</v>
      </c>
      <c r="AM274" s="2" t="s">
        <v>24</v>
      </c>
    </row>
    <row r="275" spans="1:39" x14ac:dyDescent="0.35">
      <c r="A275" s="2" t="s">
        <v>257</v>
      </c>
      <c r="B275" s="2" t="s">
        <v>898</v>
      </c>
      <c r="Q275" s="3">
        <v>1832</v>
      </c>
      <c r="AF275" s="2">
        <v>2007</v>
      </c>
      <c r="AG275" s="2" t="s">
        <v>1294</v>
      </c>
      <c r="AJ275" s="2" t="s">
        <v>1295</v>
      </c>
      <c r="AL275" s="2" t="s">
        <v>24</v>
      </c>
      <c r="AM275" s="2" t="s">
        <v>24</v>
      </c>
    </row>
    <row r="276" spans="1:39" x14ac:dyDescent="0.35">
      <c r="A276" s="2" t="s">
        <v>258</v>
      </c>
      <c r="B276" s="2" t="s">
        <v>910</v>
      </c>
      <c r="Q276" s="3">
        <v>1832</v>
      </c>
      <c r="AF276" s="2">
        <v>2019</v>
      </c>
      <c r="AG276" s="2" t="s">
        <v>1294</v>
      </c>
      <c r="AJ276" s="2" t="s">
        <v>1295</v>
      </c>
      <c r="AM276" s="2" t="s">
        <v>24</v>
      </c>
    </row>
    <row r="277" spans="1:39" x14ac:dyDescent="0.35">
      <c r="A277" s="2" t="s">
        <v>259</v>
      </c>
      <c r="B277" s="2" t="s">
        <v>889</v>
      </c>
      <c r="Q277" s="3">
        <v>3042</v>
      </c>
      <c r="AF277" s="2">
        <v>2015</v>
      </c>
      <c r="AG277" s="2" t="s">
        <v>1294</v>
      </c>
      <c r="AJ277" s="2" t="s">
        <v>1295</v>
      </c>
      <c r="AL277" s="2" t="s">
        <v>24</v>
      </c>
      <c r="AM277" s="2" t="s">
        <v>24</v>
      </c>
    </row>
    <row r="278" spans="1:39" x14ac:dyDescent="0.35">
      <c r="A278" s="2" t="s">
        <v>260</v>
      </c>
      <c r="B278" s="2" t="s">
        <v>890</v>
      </c>
      <c r="Q278" s="3">
        <v>1818</v>
      </c>
      <c r="AF278" s="2">
        <v>2019</v>
      </c>
      <c r="AG278" s="2" t="s">
        <v>1294</v>
      </c>
      <c r="AJ278" s="2" t="s">
        <v>1295</v>
      </c>
      <c r="AM278" s="2" t="s">
        <v>24</v>
      </c>
    </row>
    <row r="279" spans="1:39" x14ac:dyDescent="0.35">
      <c r="A279" s="2" t="s">
        <v>261</v>
      </c>
      <c r="B279" s="2" t="s">
        <v>911</v>
      </c>
      <c r="Q279" s="3">
        <v>5412</v>
      </c>
      <c r="AF279" s="2" t="s">
        <v>618</v>
      </c>
      <c r="AG279" s="2" t="s">
        <v>1294</v>
      </c>
      <c r="AJ279" s="2" t="s">
        <v>1295</v>
      </c>
      <c r="AK279" s="2" t="s">
        <v>24</v>
      </c>
      <c r="AL279" s="2" t="s">
        <v>24</v>
      </c>
      <c r="AM279" s="2" t="s">
        <v>24</v>
      </c>
    </row>
    <row r="280" spans="1:39" x14ac:dyDescent="0.35">
      <c r="A280" s="2" t="s">
        <v>1882</v>
      </c>
      <c r="B280" s="2" t="s">
        <v>1767</v>
      </c>
      <c r="Q280" s="2">
        <v>3330</v>
      </c>
      <c r="AF280" s="2">
        <v>2023</v>
      </c>
      <c r="AG280" s="2" t="s">
        <v>1294</v>
      </c>
      <c r="AJ280" s="2" t="s">
        <v>1295</v>
      </c>
    </row>
    <row r="281" spans="1:39" x14ac:dyDescent="0.35">
      <c r="A281" s="2" t="s">
        <v>262</v>
      </c>
      <c r="B281" s="2" t="s">
        <v>909</v>
      </c>
      <c r="Q281" s="3">
        <v>4203</v>
      </c>
      <c r="AF281" s="2">
        <v>2019</v>
      </c>
      <c r="AG281" s="2" t="s">
        <v>1294</v>
      </c>
      <c r="AJ281" s="2" t="s">
        <v>1295</v>
      </c>
      <c r="AM281" s="2" t="s">
        <v>24</v>
      </c>
    </row>
    <row r="282" spans="1:39" x14ac:dyDescent="0.35">
      <c r="A282" s="2" t="s">
        <v>263</v>
      </c>
      <c r="B282" s="2" t="s">
        <v>1157</v>
      </c>
      <c r="Q282" s="3">
        <v>3011</v>
      </c>
      <c r="AF282" s="2">
        <v>2019</v>
      </c>
      <c r="AG282" s="2" t="s">
        <v>1294</v>
      </c>
      <c r="AJ282" s="2" t="s">
        <v>1295</v>
      </c>
      <c r="AM282" s="2" t="s">
        <v>24</v>
      </c>
    </row>
    <row r="283" spans="1:39" x14ac:dyDescent="0.35">
      <c r="A283" s="4" t="s">
        <v>264</v>
      </c>
      <c r="B283" s="4" t="s">
        <v>878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5">
        <v>9999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4" t="s">
        <v>618</v>
      </c>
      <c r="AG283" s="4" t="s">
        <v>1298</v>
      </c>
      <c r="AH283" s="4"/>
      <c r="AI283" s="4"/>
      <c r="AJ283" s="4" t="s">
        <v>619</v>
      </c>
      <c r="AK283" s="2" t="s">
        <v>1297</v>
      </c>
      <c r="AL283" s="2" t="s">
        <v>24</v>
      </c>
      <c r="AM283" s="2" t="s">
        <v>24</v>
      </c>
    </row>
    <row r="284" spans="1:39" x14ac:dyDescent="0.35">
      <c r="A284" s="2" t="s">
        <v>265</v>
      </c>
      <c r="B284" s="2" t="s">
        <v>749</v>
      </c>
      <c r="Q284" s="3">
        <v>1867</v>
      </c>
      <c r="AF284" s="2">
        <v>2011</v>
      </c>
      <c r="AG284" s="2" t="s">
        <v>1294</v>
      </c>
      <c r="AJ284" s="2" t="s">
        <v>1295</v>
      </c>
      <c r="AL284" s="2" t="s">
        <v>24</v>
      </c>
      <c r="AM284" s="2" t="s">
        <v>24</v>
      </c>
    </row>
    <row r="285" spans="1:39" x14ac:dyDescent="0.35">
      <c r="A285" s="2" t="s">
        <v>266</v>
      </c>
      <c r="B285" s="2" t="s">
        <v>900</v>
      </c>
      <c r="Q285" s="3">
        <v>5429</v>
      </c>
      <c r="AF285" s="2">
        <v>2019</v>
      </c>
      <c r="AG285" s="2" t="s">
        <v>1294</v>
      </c>
      <c r="AJ285" s="2" t="s">
        <v>1295</v>
      </c>
      <c r="AM285" s="2" t="s">
        <v>24</v>
      </c>
    </row>
    <row r="286" spans="1:39" x14ac:dyDescent="0.35">
      <c r="A286" s="2" t="s">
        <v>267</v>
      </c>
      <c r="B286" s="2" t="s">
        <v>1044</v>
      </c>
      <c r="C286" s="2" t="s">
        <v>1805</v>
      </c>
      <c r="Q286" s="3">
        <v>3803</v>
      </c>
      <c r="R286" s="3">
        <v>3122</v>
      </c>
      <c r="AF286" s="2">
        <v>2011</v>
      </c>
      <c r="AG286" s="2" t="s">
        <v>1294</v>
      </c>
      <c r="AJ286" s="2" t="s">
        <v>1295</v>
      </c>
      <c r="AL286" s="2" t="s">
        <v>24</v>
      </c>
      <c r="AM286" s="2" t="s">
        <v>24</v>
      </c>
    </row>
    <row r="287" spans="1:39" x14ac:dyDescent="0.35">
      <c r="A287" s="2" t="s">
        <v>268</v>
      </c>
      <c r="B287" s="2" t="s">
        <v>902</v>
      </c>
      <c r="C287" s="2" t="s">
        <v>903</v>
      </c>
      <c r="Q287" s="3">
        <v>3450</v>
      </c>
      <c r="R287" s="3">
        <v>3450</v>
      </c>
      <c r="AF287" s="2">
        <v>2019</v>
      </c>
      <c r="AG287" s="2" t="s">
        <v>1294</v>
      </c>
      <c r="AJ287" s="2" t="s">
        <v>1295</v>
      </c>
      <c r="AM287" s="2" t="s">
        <v>24</v>
      </c>
    </row>
    <row r="288" spans="1:39" x14ac:dyDescent="0.35">
      <c r="A288" s="2" t="s">
        <v>269</v>
      </c>
      <c r="B288" s="2" t="s">
        <v>907</v>
      </c>
      <c r="Q288" s="3">
        <v>5026</v>
      </c>
      <c r="AF288" s="2" t="s">
        <v>618</v>
      </c>
      <c r="AG288" s="2" t="s">
        <v>1294</v>
      </c>
      <c r="AJ288" s="2" t="s">
        <v>1295</v>
      </c>
      <c r="AK288" s="2" t="s">
        <v>24</v>
      </c>
      <c r="AL288" s="2" t="s">
        <v>24</v>
      </c>
      <c r="AM288" s="2" t="s">
        <v>24</v>
      </c>
    </row>
    <row r="289" spans="1:39" s="4" customFormat="1" x14ac:dyDescent="0.35">
      <c r="A289" s="2" t="s">
        <v>270</v>
      </c>
      <c r="B289" s="2" t="s">
        <v>879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>
        <v>1806</v>
      </c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2" t="s">
        <v>618</v>
      </c>
      <c r="AG289" s="2" t="s">
        <v>1294</v>
      </c>
      <c r="AH289" s="2"/>
      <c r="AI289" s="2"/>
      <c r="AJ289" s="2" t="s">
        <v>1295</v>
      </c>
      <c r="AK289" s="2" t="s">
        <v>24</v>
      </c>
      <c r="AL289" s="2" t="s">
        <v>24</v>
      </c>
      <c r="AM289" s="2" t="s">
        <v>24</v>
      </c>
    </row>
    <row r="290" spans="1:39" x14ac:dyDescent="0.35">
      <c r="A290" s="2" t="s">
        <v>271</v>
      </c>
      <c r="B290" s="2" t="s">
        <v>906</v>
      </c>
      <c r="Q290" s="3">
        <v>1835</v>
      </c>
      <c r="AF290" s="2" t="s">
        <v>618</v>
      </c>
      <c r="AG290" s="2" t="s">
        <v>1294</v>
      </c>
      <c r="AJ290" s="2" t="s">
        <v>1295</v>
      </c>
      <c r="AK290" s="2" t="s">
        <v>24</v>
      </c>
      <c r="AL290" s="2" t="s">
        <v>24</v>
      </c>
      <c r="AM290" s="2" t="s">
        <v>24</v>
      </c>
    </row>
    <row r="291" spans="1:39" x14ac:dyDescent="0.35">
      <c r="A291" s="2" t="s">
        <v>272</v>
      </c>
      <c r="B291" s="2" t="s">
        <v>907</v>
      </c>
      <c r="Q291" s="3">
        <v>1119</v>
      </c>
      <c r="AF291" s="2">
        <v>2019</v>
      </c>
      <c r="AG291" s="2" t="s">
        <v>1294</v>
      </c>
      <c r="AJ291" s="2" t="s">
        <v>1295</v>
      </c>
      <c r="AM291" s="2" t="s">
        <v>24</v>
      </c>
    </row>
    <row r="292" spans="1:39" x14ac:dyDescent="0.35">
      <c r="A292" s="2" t="s">
        <v>273</v>
      </c>
      <c r="B292" s="2" t="s">
        <v>913</v>
      </c>
      <c r="Q292" s="3">
        <v>5413</v>
      </c>
      <c r="AF292" s="2" t="s">
        <v>618</v>
      </c>
      <c r="AG292" s="2" t="s">
        <v>1294</v>
      </c>
      <c r="AJ292" s="2" t="s">
        <v>1295</v>
      </c>
      <c r="AK292" s="2" t="s">
        <v>24</v>
      </c>
      <c r="AL292" s="2" t="s">
        <v>24</v>
      </c>
      <c r="AM292" s="2" t="s">
        <v>24</v>
      </c>
    </row>
    <row r="293" spans="1:39" x14ac:dyDescent="0.35">
      <c r="A293" s="2" t="s">
        <v>274</v>
      </c>
      <c r="B293" s="2" t="s">
        <v>915</v>
      </c>
      <c r="Q293" s="3">
        <v>5413</v>
      </c>
      <c r="AF293" s="2" t="s">
        <v>618</v>
      </c>
      <c r="AG293" s="2" t="s">
        <v>1294</v>
      </c>
      <c r="AJ293" s="2" t="s">
        <v>1295</v>
      </c>
      <c r="AK293" s="2" t="s">
        <v>24</v>
      </c>
      <c r="AL293" s="2" t="s">
        <v>24</v>
      </c>
      <c r="AM293" s="2" t="s">
        <v>24</v>
      </c>
    </row>
    <row r="294" spans="1:39" x14ac:dyDescent="0.35">
      <c r="A294" s="2" t="s">
        <v>275</v>
      </c>
      <c r="B294" s="2" t="s">
        <v>918</v>
      </c>
      <c r="Q294" s="3">
        <v>5426</v>
      </c>
      <c r="AF294" s="2" t="s">
        <v>618</v>
      </c>
      <c r="AG294" s="2" t="s">
        <v>1294</v>
      </c>
      <c r="AJ294" s="2" t="s">
        <v>1295</v>
      </c>
      <c r="AK294" s="2" t="s">
        <v>24</v>
      </c>
      <c r="AL294" s="2" t="s">
        <v>24</v>
      </c>
      <c r="AM294" s="2" t="s">
        <v>24</v>
      </c>
    </row>
    <row r="295" spans="1:39" x14ac:dyDescent="0.35">
      <c r="A295" s="4" t="s">
        <v>276</v>
      </c>
      <c r="B295" s="4" t="s">
        <v>590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5">
        <v>9999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4">
        <v>2021</v>
      </c>
      <c r="AG295" s="4" t="s">
        <v>592</v>
      </c>
      <c r="AH295" s="4"/>
      <c r="AI295" s="4"/>
      <c r="AJ295" s="4" t="s">
        <v>619</v>
      </c>
      <c r="AK295" s="4"/>
      <c r="AL295" s="4"/>
      <c r="AM295" s="4"/>
    </row>
    <row r="296" spans="1:39" x14ac:dyDescent="0.35">
      <c r="A296" s="2" t="s">
        <v>277</v>
      </c>
      <c r="B296" s="2" t="s">
        <v>916</v>
      </c>
      <c r="Q296" s="3">
        <v>3804</v>
      </c>
      <c r="AF296" s="2">
        <v>2015</v>
      </c>
      <c r="AG296" s="2" t="s">
        <v>1294</v>
      </c>
      <c r="AJ296" s="2" t="s">
        <v>1295</v>
      </c>
      <c r="AL296" s="2" t="s">
        <v>24</v>
      </c>
      <c r="AM296" s="2" t="s">
        <v>24</v>
      </c>
    </row>
    <row r="297" spans="1:39" x14ac:dyDescent="0.35">
      <c r="A297" s="2" t="s">
        <v>278</v>
      </c>
      <c r="B297" s="2" t="s">
        <v>919</v>
      </c>
      <c r="Q297" s="3">
        <v>1506</v>
      </c>
      <c r="AF297" s="2">
        <v>2007</v>
      </c>
      <c r="AG297" s="2" t="s">
        <v>1294</v>
      </c>
      <c r="AJ297" s="2" t="s">
        <v>1295</v>
      </c>
      <c r="AL297" s="2" t="s">
        <v>24</v>
      </c>
      <c r="AM297" s="2" t="s">
        <v>24</v>
      </c>
    </row>
    <row r="298" spans="1:39" x14ac:dyDescent="0.35">
      <c r="A298" s="2" t="s">
        <v>279</v>
      </c>
      <c r="B298" s="2" t="s">
        <v>921</v>
      </c>
      <c r="Q298" s="3">
        <v>4617</v>
      </c>
      <c r="AF298" s="2">
        <v>2007</v>
      </c>
      <c r="AG298" s="2" t="s">
        <v>1294</v>
      </c>
      <c r="AJ298" s="2" t="s">
        <v>1295</v>
      </c>
      <c r="AL298" s="2" t="s">
        <v>24</v>
      </c>
      <c r="AM298" s="2" t="s">
        <v>24</v>
      </c>
    </row>
    <row r="299" spans="1:39" x14ac:dyDescent="0.35">
      <c r="A299" s="2" t="s">
        <v>1871</v>
      </c>
      <c r="B299" s="2" t="s">
        <v>1771</v>
      </c>
      <c r="C299" s="2" t="s">
        <v>1751</v>
      </c>
      <c r="Q299" s="3">
        <v>4600</v>
      </c>
      <c r="R299" s="3">
        <v>5000</v>
      </c>
      <c r="AF299" s="2">
        <v>2023</v>
      </c>
      <c r="AG299" s="2" t="s">
        <v>1294</v>
      </c>
      <c r="AJ299" s="2" t="s">
        <v>1295</v>
      </c>
    </row>
    <row r="300" spans="1:39" x14ac:dyDescent="0.35">
      <c r="A300" s="2" t="s">
        <v>280</v>
      </c>
      <c r="B300" s="2" t="s">
        <v>922</v>
      </c>
      <c r="Q300" s="3">
        <v>301</v>
      </c>
      <c r="AF300" s="2">
        <v>2007</v>
      </c>
      <c r="AG300" s="2" t="s">
        <v>1294</v>
      </c>
      <c r="AJ300" s="2" t="s">
        <v>1295</v>
      </c>
      <c r="AL300" s="2" t="s">
        <v>24</v>
      </c>
      <c r="AM300" s="2" t="s">
        <v>24</v>
      </c>
    </row>
    <row r="301" spans="1:39" x14ac:dyDescent="0.35">
      <c r="A301" s="2" t="s">
        <v>281</v>
      </c>
      <c r="B301" s="2" t="s">
        <v>923</v>
      </c>
      <c r="Q301" s="3">
        <v>301</v>
      </c>
      <c r="AF301" s="2">
        <v>2019</v>
      </c>
      <c r="AG301" s="2" t="s">
        <v>1294</v>
      </c>
      <c r="AJ301" s="2" t="s">
        <v>1295</v>
      </c>
      <c r="AM301" s="2" t="s">
        <v>24</v>
      </c>
    </row>
    <row r="302" spans="1:39" x14ac:dyDescent="0.35">
      <c r="A302" s="2" t="s">
        <v>282</v>
      </c>
      <c r="B302" s="2" t="s">
        <v>926</v>
      </c>
      <c r="Q302" s="3">
        <v>94</v>
      </c>
      <c r="AG302" s="2" t="s">
        <v>1294</v>
      </c>
      <c r="AJ302" s="2" t="s">
        <v>1295</v>
      </c>
      <c r="AM302" s="2" t="s">
        <v>24</v>
      </c>
    </row>
    <row r="303" spans="1:39" x14ac:dyDescent="0.35">
      <c r="A303" s="2" t="s">
        <v>283</v>
      </c>
      <c r="B303" s="2" t="s">
        <v>925</v>
      </c>
      <c r="Q303" s="3">
        <v>92</v>
      </c>
      <c r="AG303" s="2" t="s">
        <v>1294</v>
      </c>
      <c r="AJ303" s="2" t="s">
        <v>1295</v>
      </c>
      <c r="AM303" s="2" t="s">
        <v>24</v>
      </c>
    </row>
    <row r="304" spans="1:39" x14ac:dyDescent="0.35">
      <c r="A304" s="2" t="s">
        <v>284</v>
      </c>
      <c r="B304" s="2" t="s">
        <v>933</v>
      </c>
      <c r="Q304" s="3">
        <v>5437</v>
      </c>
      <c r="AF304" s="2" t="s">
        <v>618</v>
      </c>
      <c r="AG304" s="2" t="s">
        <v>1294</v>
      </c>
      <c r="AJ304" s="2" t="s">
        <v>1295</v>
      </c>
      <c r="AK304" s="2" t="s">
        <v>24</v>
      </c>
      <c r="AL304" s="2" t="s">
        <v>24</v>
      </c>
      <c r="AM304" s="2" t="s">
        <v>24</v>
      </c>
    </row>
    <row r="305" spans="1:39" x14ac:dyDescent="0.35">
      <c r="A305" s="2" t="s">
        <v>1915</v>
      </c>
      <c r="B305" s="2" t="s">
        <v>1815</v>
      </c>
      <c r="Q305" s="3">
        <v>5610</v>
      </c>
      <c r="AF305" s="2">
        <v>2023</v>
      </c>
      <c r="AG305" s="2" t="s">
        <v>1294</v>
      </c>
      <c r="AJ305" s="2" t="s">
        <v>1295</v>
      </c>
    </row>
    <row r="306" spans="1:39" x14ac:dyDescent="0.35">
      <c r="A306" s="2" t="s">
        <v>285</v>
      </c>
      <c r="B306" s="2" t="s">
        <v>928</v>
      </c>
      <c r="Q306" s="3">
        <v>5437</v>
      </c>
      <c r="AF306" s="2">
        <v>2011</v>
      </c>
      <c r="AG306" s="2" t="s">
        <v>1294</v>
      </c>
      <c r="AJ306" s="2" t="s">
        <v>1295</v>
      </c>
      <c r="AL306" s="2" t="s">
        <v>24</v>
      </c>
      <c r="AM306" s="2" t="s">
        <v>24</v>
      </c>
    </row>
    <row r="307" spans="1:39" x14ac:dyDescent="0.35">
      <c r="A307" s="2" t="s">
        <v>286</v>
      </c>
      <c r="B307" s="2" t="s">
        <v>930</v>
      </c>
      <c r="Q307" s="3">
        <v>1936</v>
      </c>
      <c r="AF307" s="2">
        <v>2019</v>
      </c>
      <c r="AG307" s="2" t="s">
        <v>1294</v>
      </c>
      <c r="AJ307" s="2" t="s">
        <v>1295</v>
      </c>
      <c r="AM307" s="2" t="s">
        <v>24</v>
      </c>
    </row>
    <row r="308" spans="1:39" x14ac:dyDescent="0.35">
      <c r="A308" s="2" t="s">
        <v>1923</v>
      </c>
      <c r="B308" s="2" t="s">
        <v>1830</v>
      </c>
      <c r="Q308" s="3">
        <v>5534</v>
      </c>
      <c r="AF308" s="2">
        <v>2023</v>
      </c>
      <c r="AG308" s="2" t="s">
        <v>1294</v>
      </c>
      <c r="AJ308" s="2" t="s">
        <v>1295</v>
      </c>
    </row>
    <row r="309" spans="1:39" x14ac:dyDescent="0.35">
      <c r="A309" s="2" t="s">
        <v>287</v>
      </c>
      <c r="B309" s="2" t="s">
        <v>927</v>
      </c>
      <c r="Q309" s="3">
        <v>1149</v>
      </c>
      <c r="AF309" s="2">
        <v>2019</v>
      </c>
      <c r="AG309" s="2" t="s">
        <v>1294</v>
      </c>
      <c r="AJ309" s="2" t="s">
        <v>1295</v>
      </c>
      <c r="AM309" s="2" t="s">
        <v>24</v>
      </c>
    </row>
    <row r="310" spans="1:39" x14ac:dyDescent="0.35">
      <c r="A310" s="2" t="s">
        <v>288</v>
      </c>
      <c r="B310" s="2" t="s">
        <v>867</v>
      </c>
      <c r="Q310" s="3">
        <v>92</v>
      </c>
      <c r="AF310" s="2" t="s">
        <v>618</v>
      </c>
      <c r="AG310" s="2" t="s">
        <v>1294</v>
      </c>
      <c r="AJ310" s="2" t="s">
        <v>1295</v>
      </c>
      <c r="AK310" s="2" t="s">
        <v>24</v>
      </c>
      <c r="AL310" s="2" t="s">
        <v>24</v>
      </c>
      <c r="AM310" s="2" t="s">
        <v>24</v>
      </c>
    </row>
    <row r="311" spans="1:39" x14ac:dyDescent="0.35">
      <c r="A311" s="2" t="s">
        <v>289</v>
      </c>
      <c r="B311" s="2" t="s">
        <v>924</v>
      </c>
      <c r="Q311" s="3">
        <v>92</v>
      </c>
      <c r="AF311" s="2" t="s">
        <v>618</v>
      </c>
      <c r="AG311" s="2" t="s">
        <v>1294</v>
      </c>
      <c r="AJ311" s="2" t="s">
        <v>1295</v>
      </c>
      <c r="AK311" s="2" t="s">
        <v>24</v>
      </c>
      <c r="AL311" s="2" t="s">
        <v>24</v>
      </c>
      <c r="AM311" s="2" t="s">
        <v>24</v>
      </c>
    </row>
    <row r="312" spans="1:39" x14ac:dyDescent="0.35">
      <c r="A312" s="2" t="s">
        <v>1852</v>
      </c>
      <c r="B312" s="2" t="s">
        <v>1725</v>
      </c>
      <c r="C312" s="2" t="s">
        <v>1747</v>
      </c>
      <c r="Q312" s="3">
        <v>4200</v>
      </c>
      <c r="R312" s="3">
        <v>4204</v>
      </c>
      <c r="AF312" s="2">
        <v>2023</v>
      </c>
      <c r="AG312" s="2" t="s">
        <v>1294</v>
      </c>
      <c r="AJ312" s="2" t="s">
        <v>1295</v>
      </c>
    </row>
    <row r="313" spans="1:39" x14ac:dyDescent="0.35">
      <c r="A313" s="2" t="s">
        <v>290</v>
      </c>
      <c r="B313" s="2" t="s">
        <v>939</v>
      </c>
      <c r="C313" s="2" t="s">
        <v>935</v>
      </c>
      <c r="Q313" s="3">
        <v>1816</v>
      </c>
      <c r="R313" s="3">
        <v>5054</v>
      </c>
      <c r="AF313" s="2" t="s">
        <v>618</v>
      </c>
      <c r="AG313" s="2" t="s">
        <v>1294</v>
      </c>
      <c r="AJ313" s="2" t="s">
        <v>1295</v>
      </c>
      <c r="AK313" s="2" t="s">
        <v>24</v>
      </c>
      <c r="AL313" s="2" t="s">
        <v>24</v>
      </c>
      <c r="AM313" s="2" t="s">
        <v>24</v>
      </c>
    </row>
    <row r="314" spans="1:39" x14ac:dyDescent="0.35">
      <c r="A314" s="2" t="s">
        <v>291</v>
      </c>
      <c r="B314" s="2" t="s">
        <v>940</v>
      </c>
      <c r="Q314" s="3">
        <v>3803</v>
      </c>
      <c r="AF314" s="2">
        <v>2007</v>
      </c>
      <c r="AG314" s="2" t="s">
        <v>1294</v>
      </c>
      <c r="AJ314" s="2" t="s">
        <v>1295</v>
      </c>
      <c r="AL314" s="2" t="s">
        <v>24</v>
      </c>
      <c r="AM314" s="2" t="s">
        <v>24</v>
      </c>
    </row>
    <row r="315" spans="1:39" x14ac:dyDescent="0.35">
      <c r="A315" s="2" t="s">
        <v>1855</v>
      </c>
      <c r="B315" s="2" t="s">
        <v>1729</v>
      </c>
      <c r="Q315" s="3">
        <v>3303</v>
      </c>
      <c r="AF315" s="2">
        <v>2023</v>
      </c>
      <c r="AG315" s="2" t="s">
        <v>1294</v>
      </c>
      <c r="AJ315" s="2" t="s">
        <v>1295</v>
      </c>
    </row>
    <row r="316" spans="1:39" x14ac:dyDescent="0.35">
      <c r="A316" s="2" t="s">
        <v>292</v>
      </c>
      <c r="B316" s="2" t="s">
        <v>931</v>
      </c>
      <c r="Q316" s="3">
        <v>3006</v>
      </c>
      <c r="AF316" s="2">
        <v>2015</v>
      </c>
      <c r="AG316" s="2" t="s">
        <v>1294</v>
      </c>
      <c r="AJ316" s="2" t="s">
        <v>1295</v>
      </c>
      <c r="AL316" s="2" t="s">
        <v>24</v>
      </c>
      <c r="AM316" s="2" t="s">
        <v>24</v>
      </c>
    </row>
    <row r="317" spans="1:39" x14ac:dyDescent="0.35">
      <c r="A317" s="4" t="s">
        <v>293</v>
      </c>
      <c r="B317" s="4" t="s">
        <v>955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5">
        <v>9999</v>
      </c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4">
        <v>2023</v>
      </c>
      <c r="AG317" s="4" t="s">
        <v>592</v>
      </c>
      <c r="AH317" s="4"/>
      <c r="AI317" s="4"/>
      <c r="AJ317" s="4" t="s">
        <v>1303</v>
      </c>
      <c r="AK317" s="4" t="s">
        <v>1297</v>
      </c>
      <c r="AL317" s="4" t="s">
        <v>24</v>
      </c>
      <c r="AM317" s="4" t="s">
        <v>24</v>
      </c>
    </row>
    <row r="318" spans="1:39" x14ac:dyDescent="0.35">
      <c r="A318" s="2" t="s">
        <v>294</v>
      </c>
      <c r="B318" s="2" t="s">
        <v>959</v>
      </c>
      <c r="Q318" s="3">
        <v>5424</v>
      </c>
      <c r="AF318" s="2" t="s">
        <v>618</v>
      </c>
      <c r="AG318" s="2" t="s">
        <v>1294</v>
      </c>
      <c r="AJ318" s="2" t="s">
        <v>1295</v>
      </c>
      <c r="AK318" s="2" t="s">
        <v>24</v>
      </c>
      <c r="AL318" s="2" t="s">
        <v>24</v>
      </c>
      <c r="AM318" s="2" t="s">
        <v>24</v>
      </c>
    </row>
    <row r="319" spans="1:39" x14ac:dyDescent="0.35">
      <c r="A319" s="2" t="s">
        <v>295</v>
      </c>
      <c r="B319" s="2" t="s">
        <v>936</v>
      </c>
      <c r="Q319" s="3">
        <v>5424</v>
      </c>
      <c r="AF319" s="2">
        <v>2015</v>
      </c>
      <c r="AG319" s="2" t="s">
        <v>1294</v>
      </c>
      <c r="AJ319" s="2" t="s">
        <v>1295</v>
      </c>
      <c r="AL319" s="2" t="s">
        <v>24</v>
      </c>
      <c r="AM319" s="2" t="s">
        <v>24</v>
      </c>
    </row>
    <row r="320" spans="1:39" x14ac:dyDescent="0.35">
      <c r="A320" s="2" t="s">
        <v>296</v>
      </c>
      <c r="B320" s="2" t="s">
        <v>952</v>
      </c>
      <c r="Q320" s="3">
        <v>1507</v>
      </c>
      <c r="AF320" s="2" t="s">
        <v>618</v>
      </c>
      <c r="AG320" s="2" t="s">
        <v>1294</v>
      </c>
      <c r="AJ320" s="2" t="s">
        <v>1295</v>
      </c>
      <c r="AK320" s="2" t="s">
        <v>24</v>
      </c>
      <c r="AL320" s="2" t="s">
        <v>24</v>
      </c>
      <c r="AM320" s="2" t="s">
        <v>24</v>
      </c>
    </row>
    <row r="321" spans="1:39" x14ac:dyDescent="0.35">
      <c r="A321" s="2" t="s">
        <v>1884</v>
      </c>
      <c r="B321" s="2" t="s">
        <v>1769</v>
      </c>
      <c r="Q321" s="3">
        <v>1144</v>
      </c>
      <c r="AF321" s="2">
        <v>2023</v>
      </c>
      <c r="AG321" s="2" t="s">
        <v>1294</v>
      </c>
      <c r="AJ321" s="2" t="s">
        <v>1295</v>
      </c>
    </row>
    <row r="322" spans="1:39" x14ac:dyDescent="0.35">
      <c r="A322" s="2" t="s">
        <v>297</v>
      </c>
      <c r="B322" s="2" t="s">
        <v>954</v>
      </c>
      <c r="Q322" s="3">
        <v>5020</v>
      </c>
      <c r="AF322" s="2">
        <v>2011</v>
      </c>
      <c r="AG322" s="2" t="s">
        <v>1294</v>
      </c>
      <c r="AJ322" s="2" t="s">
        <v>1295</v>
      </c>
      <c r="AL322" s="2" t="s">
        <v>24</v>
      </c>
      <c r="AM322" s="2" t="s">
        <v>24</v>
      </c>
    </row>
    <row r="323" spans="1:39" x14ac:dyDescent="0.35">
      <c r="A323" s="2" t="s">
        <v>298</v>
      </c>
      <c r="B323" s="2" t="s">
        <v>957</v>
      </c>
      <c r="Q323" s="3">
        <v>4611</v>
      </c>
      <c r="AF323" s="2" t="s">
        <v>618</v>
      </c>
      <c r="AG323" s="2" t="s">
        <v>1294</v>
      </c>
      <c r="AJ323" s="2" t="s">
        <v>1295</v>
      </c>
      <c r="AK323" s="2" t="s">
        <v>24</v>
      </c>
      <c r="AL323" s="2" t="s">
        <v>24</v>
      </c>
      <c r="AM323" s="2" t="s">
        <v>24</v>
      </c>
    </row>
    <row r="324" spans="1:39" x14ac:dyDescent="0.35">
      <c r="A324" s="2" t="s">
        <v>299</v>
      </c>
      <c r="B324" s="2" t="s">
        <v>658</v>
      </c>
      <c r="Q324" s="3">
        <v>1160</v>
      </c>
      <c r="AF324" s="2" t="s">
        <v>618</v>
      </c>
      <c r="AG324" s="2" t="s">
        <v>1294</v>
      </c>
      <c r="AJ324" s="2" t="s">
        <v>1295</v>
      </c>
      <c r="AK324" s="2" t="s">
        <v>24</v>
      </c>
      <c r="AL324" s="2" t="s">
        <v>24</v>
      </c>
      <c r="AM324" s="2" t="s">
        <v>24</v>
      </c>
    </row>
    <row r="325" spans="1:39" x14ac:dyDescent="0.35">
      <c r="A325" s="4" t="s">
        <v>300</v>
      </c>
      <c r="B325" s="4" t="s">
        <v>942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5">
        <v>9999</v>
      </c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4" t="s">
        <v>618</v>
      </c>
      <c r="AG325" s="4" t="s">
        <v>1298</v>
      </c>
      <c r="AH325" s="4"/>
      <c r="AI325" s="4"/>
      <c r="AJ325" s="4" t="s">
        <v>619</v>
      </c>
      <c r="AK325" s="2" t="s">
        <v>1297</v>
      </c>
      <c r="AL325" s="2" t="s">
        <v>24</v>
      </c>
      <c r="AM325" s="2" t="s">
        <v>24</v>
      </c>
    </row>
    <row r="326" spans="1:39" x14ac:dyDescent="0.35">
      <c r="A326" s="2" t="s">
        <v>301</v>
      </c>
      <c r="B326" s="2" t="s">
        <v>951</v>
      </c>
      <c r="Q326" s="3">
        <v>3027</v>
      </c>
      <c r="AF326" s="2">
        <v>2015</v>
      </c>
      <c r="AG326" s="2" t="s">
        <v>1294</v>
      </c>
      <c r="AJ326" s="2" t="s">
        <v>1295</v>
      </c>
      <c r="AL326" s="2" t="s">
        <v>24</v>
      </c>
      <c r="AM326" s="2" t="s">
        <v>24</v>
      </c>
    </row>
    <row r="327" spans="1:39" x14ac:dyDescent="0.35">
      <c r="A327" s="2" t="s">
        <v>302</v>
      </c>
      <c r="B327" s="2" t="s">
        <v>947</v>
      </c>
      <c r="C327" s="2" t="s">
        <v>953</v>
      </c>
      <c r="Q327" s="3">
        <v>5029</v>
      </c>
      <c r="AF327" s="2">
        <v>2015</v>
      </c>
      <c r="AG327" s="2" t="s">
        <v>1294</v>
      </c>
      <c r="AJ327" s="2" t="s">
        <v>1295</v>
      </c>
      <c r="AL327" s="2" t="s">
        <v>24</v>
      </c>
      <c r="AM327" s="2" t="s">
        <v>24</v>
      </c>
    </row>
    <row r="328" spans="1:39" x14ac:dyDescent="0.35">
      <c r="A328" s="2" t="s">
        <v>303</v>
      </c>
      <c r="B328" s="2" t="s">
        <v>949</v>
      </c>
      <c r="Q328" s="3">
        <v>1144</v>
      </c>
      <c r="AF328" s="2" t="s">
        <v>618</v>
      </c>
      <c r="AG328" s="2" t="s">
        <v>1294</v>
      </c>
      <c r="AJ328" s="2" t="s">
        <v>1295</v>
      </c>
      <c r="AK328" s="2" t="s">
        <v>24</v>
      </c>
      <c r="AL328" s="2" t="s">
        <v>24</v>
      </c>
      <c r="AM328" s="2" t="s">
        <v>24</v>
      </c>
    </row>
    <row r="329" spans="1:39" x14ac:dyDescent="0.35">
      <c r="A329" s="2" t="s">
        <v>304</v>
      </c>
      <c r="B329" s="2" t="s">
        <v>943</v>
      </c>
      <c r="Q329" s="3">
        <v>3418</v>
      </c>
      <c r="AF329" s="2" t="s">
        <v>618</v>
      </c>
      <c r="AG329" s="2" t="s">
        <v>1294</v>
      </c>
      <c r="AJ329" s="2" t="s">
        <v>1295</v>
      </c>
      <c r="AK329" s="2" t="s">
        <v>24</v>
      </c>
      <c r="AL329" s="2" t="s">
        <v>24</v>
      </c>
      <c r="AM329" s="2" t="s">
        <v>24</v>
      </c>
    </row>
    <row r="330" spans="1:39" x14ac:dyDescent="0.35">
      <c r="A330" s="2" t="s">
        <v>305</v>
      </c>
      <c r="B330" s="2" t="s">
        <v>961</v>
      </c>
      <c r="Q330" s="3">
        <v>9999</v>
      </c>
      <c r="AF330" s="2" t="s">
        <v>618</v>
      </c>
      <c r="AG330" s="2" t="s">
        <v>592</v>
      </c>
      <c r="AJ330" s="2" t="s">
        <v>1295</v>
      </c>
      <c r="AL330" s="2" t="s">
        <v>24</v>
      </c>
      <c r="AM330" s="2" t="s">
        <v>24</v>
      </c>
    </row>
    <row r="331" spans="1:39" x14ac:dyDescent="0.35">
      <c r="A331" s="2" t="s">
        <v>306</v>
      </c>
      <c r="B331" s="2" t="s">
        <v>937</v>
      </c>
      <c r="Q331" s="3">
        <v>5406</v>
      </c>
      <c r="AF331" s="2" t="s">
        <v>618</v>
      </c>
      <c r="AG331" s="2" t="s">
        <v>1294</v>
      </c>
      <c r="AJ331" s="2" t="s">
        <v>1295</v>
      </c>
      <c r="AK331" s="2" t="s">
        <v>24</v>
      </c>
      <c r="AL331" s="2" t="s">
        <v>24</v>
      </c>
      <c r="AM331" s="2" t="s">
        <v>24</v>
      </c>
    </row>
    <row r="332" spans="1:39" x14ac:dyDescent="0.35">
      <c r="A332" s="2" t="s">
        <v>307</v>
      </c>
      <c r="B332" s="2" t="s">
        <v>960</v>
      </c>
      <c r="Q332" s="3">
        <v>5406</v>
      </c>
      <c r="AF332" s="2" t="s">
        <v>618</v>
      </c>
      <c r="AG332" s="2" t="s">
        <v>1294</v>
      </c>
      <c r="AJ332" s="2" t="s">
        <v>1295</v>
      </c>
      <c r="AK332" s="2" t="s">
        <v>24</v>
      </c>
      <c r="AL332" s="2" t="s">
        <v>24</v>
      </c>
      <c r="AM332" s="2" t="s">
        <v>24</v>
      </c>
    </row>
    <row r="333" spans="1:39" x14ac:dyDescent="0.35">
      <c r="A333" s="2" t="s">
        <v>308</v>
      </c>
      <c r="B333" s="2" t="s">
        <v>962</v>
      </c>
      <c r="Q333" s="3">
        <v>4622</v>
      </c>
      <c r="AF333" s="2">
        <v>2011</v>
      </c>
      <c r="AG333" s="2" t="s">
        <v>1294</v>
      </c>
      <c r="AJ333" s="2" t="s">
        <v>1295</v>
      </c>
      <c r="AL333" s="2" t="s">
        <v>24</v>
      </c>
      <c r="AM333" s="2" t="s">
        <v>24</v>
      </c>
    </row>
    <row r="334" spans="1:39" x14ac:dyDescent="0.35">
      <c r="A334" s="2" t="s">
        <v>309</v>
      </c>
      <c r="B334" s="2" t="s">
        <v>934</v>
      </c>
      <c r="Q334" s="3">
        <v>1144</v>
      </c>
      <c r="AF334" s="2">
        <v>2015</v>
      </c>
      <c r="AG334" s="2" t="s">
        <v>1294</v>
      </c>
      <c r="AJ334" s="2" t="s">
        <v>1295</v>
      </c>
      <c r="AL334" s="2" t="s">
        <v>24</v>
      </c>
      <c r="AM334" s="2" t="s">
        <v>24</v>
      </c>
    </row>
    <row r="335" spans="1:39" x14ac:dyDescent="0.35">
      <c r="A335" s="2" t="s">
        <v>310</v>
      </c>
      <c r="B335" s="2" t="s">
        <v>963</v>
      </c>
      <c r="Q335" s="3">
        <v>5429</v>
      </c>
      <c r="AF335" s="2">
        <v>2019</v>
      </c>
      <c r="AG335" s="2" t="s">
        <v>1294</v>
      </c>
      <c r="AJ335" s="2" t="s">
        <v>1295</v>
      </c>
      <c r="AM335" s="2" t="s">
        <v>24</v>
      </c>
    </row>
    <row r="336" spans="1:39" x14ac:dyDescent="0.35">
      <c r="A336" s="2" t="s">
        <v>311</v>
      </c>
      <c r="B336" s="2" t="s">
        <v>882</v>
      </c>
      <c r="Q336" s="3">
        <v>5429</v>
      </c>
      <c r="AF336" s="2" t="s">
        <v>618</v>
      </c>
      <c r="AG336" s="2" t="s">
        <v>1294</v>
      </c>
      <c r="AJ336" s="2" t="s">
        <v>1295</v>
      </c>
      <c r="AK336" s="2" t="s">
        <v>24</v>
      </c>
      <c r="AL336" s="2" t="s">
        <v>24</v>
      </c>
      <c r="AM336" s="2" t="s">
        <v>24</v>
      </c>
    </row>
    <row r="337" spans="1:39" x14ac:dyDescent="0.35">
      <c r="A337" s="2" t="s">
        <v>312</v>
      </c>
      <c r="B337" s="2" t="s">
        <v>932</v>
      </c>
      <c r="Q337" s="3">
        <v>5429</v>
      </c>
      <c r="AF337" s="2">
        <v>2011</v>
      </c>
      <c r="AG337" s="2" t="s">
        <v>1294</v>
      </c>
      <c r="AJ337" s="2" t="s">
        <v>1295</v>
      </c>
      <c r="AL337" s="2" t="s">
        <v>24</v>
      </c>
      <c r="AM337" s="2" t="s">
        <v>24</v>
      </c>
    </row>
    <row r="338" spans="1:39" x14ac:dyDescent="0.35">
      <c r="A338" s="2" t="s">
        <v>1874</v>
      </c>
      <c r="B338" s="2" t="s">
        <v>1757</v>
      </c>
      <c r="Q338" s="3">
        <v>1500</v>
      </c>
      <c r="AF338" s="2">
        <v>2023</v>
      </c>
      <c r="AG338" s="2" t="s">
        <v>1294</v>
      </c>
      <c r="AJ338" s="2" t="s">
        <v>1295</v>
      </c>
    </row>
    <row r="339" spans="1:39" x14ac:dyDescent="0.35">
      <c r="A339" s="4" t="s">
        <v>313</v>
      </c>
      <c r="B339" s="4" t="s">
        <v>964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5">
        <v>9999</v>
      </c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4" t="s">
        <v>618</v>
      </c>
      <c r="AG339" s="4" t="s">
        <v>592</v>
      </c>
      <c r="AH339" s="4"/>
      <c r="AI339" s="4"/>
      <c r="AJ339" s="4" t="s">
        <v>619</v>
      </c>
      <c r="AK339" s="2" t="s">
        <v>1297</v>
      </c>
      <c r="AL339" s="2" t="s">
        <v>24</v>
      </c>
      <c r="AM339" s="2" t="s">
        <v>24</v>
      </c>
    </row>
    <row r="340" spans="1:39" x14ac:dyDescent="0.35">
      <c r="A340" s="2" t="s">
        <v>314</v>
      </c>
      <c r="B340" s="2" t="s">
        <v>929</v>
      </c>
      <c r="Q340" s="3">
        <v>5426</v>
      </c>
      <c r="AF340" s="2">
        <v>2011</v>
      </c>
      <c r="AG340" s="2" t="s">
        <v>1294</v>
      </c>
      <c r="AJ340" s="2" t="s">
        <v>1295</v>
      </c>
      <c r="AL340" s="2" t="s">
        <v>24</v>
      </c>
      <c r="AM340" s="2" t="s">
        <v>24</v>
      </c>
    </row>
    <row r="341" spans="1:39" x14ac:dyDescent="0.35">
      <c r="A341" s="2" t="s">
        <v>315</v>
      </c>
      <c r="B341" s="2" t="s">
        <v>981</v>
      </c>
      <c r="Q341" s="3">
        <v>3805</v>
      </c>
      <c r="AF341" s="2">
        <v>2015</v>
      </c>
      <c r="AG341" s="2" t="s">
        <v>1294</v>
      </c>
      <c r="AJ341" s="2" t="s">
        <v>1295</v>
      </c>
      <c r="AL341" s="2" t="s">
        <v>24</v>
      </c>
      <c r="AM341" s="2" t="s">
        <v>24</v>
      </c>
    </row>
    <row r="342" spans="1:39" x14ac:dyDescent="0.35">
      <c r="A342" s="2" t="s">
        <v>316</v>
      </c>
      <c r="B342" s="2" t="s">
        <v>965</v>
      </c>
      <c r="Q342" s="3">
        <v>3805</v>
      </c>
      <c r="AF342" s="2" t="s">
        <v>618</v>
      </c>
      <c r="AG342" s="2" t="s">
        <v>1294</v>
      </c>
      <c r="AJ342" s="2" t="s">
        <v>1295</v>
      </c>
      <c r="AK342" s="2" t="s">
        <v>24</v>
      </c>
      <c r="AL342" s="2" t="s">
        <v>24</v>
      </c>
      <c r="AM342" s="2" t="s">
        <v>24</v>
      </c>
    </row>
    <row r="343" spans="1:39" x14ac:dyDescent="0.35">
      <c r="A343" s="2" t="s">
        <v>317</v>
      </c>
      <c r="B343" s="2" t="s">
        <v>1212</v>
      </c>
      <c r="Q343" s="3">
        <v>5438</v>
      </c>
      <c r="AF343" s="2">
        <v>2015</v>
      </c>
      <c r="AG343" s="2" t="s">
        <v>1294</v>
      </c>
      <c r="AJ343" s="2" t="s">
        <v>1295</v>
      </c>
      <c r="AL343" s="2" t="s">
        <v>24</v>
      </c>
      <c r="AM343" s="2" t="s">
        <v>24</v>
      </c>
    </row>
    <row r="344" spans="1:39" x14ac:dyDescent="0.35">
      <c r="A344" s="2" t="s">
        <v>318</v>
      </c>
      <c r="B344" s="2" t="s">
        <v>967</v>
      </c>
      <c r="Q344" s="3">
        <v>1822</v>
      </c>
      <c r="AF344" s="2" t="s">
        <v>618</v>
      </c>
      <c r="AG344" s="2" t="s">
        <v>1294</v>
      </c>
      <c r="AJ344" s="2" t="s">
        <v>1295</v>
      </c>
      <c r="AK344" s="2" t="s">
        <v>24</v>
      </c>
      <c r="AL344" s="2" t="s">
        <v>24</v>
      </c>
      <c r="AM344" s="2" t="s">
        <v>24</v>
      </c>
    </row>
    <row r="345" spans="1:39" x14ac:dyDescent="0.35">
      <c r="A345" s="2" t="s">
        <v>1908</v>
      </c>
      <c r="B345" s="2" t="s">
        <v>967</v>
      </c>
      <c r="C345" s="2" t="s">
        <v>1819</v>
      </c>
      <c r="Q345" s="3">
        <v>5052</v>
      </c>
      <c r="AF345" s="2">
        <v>2023</v>
      </c>
      <c r="AG345" s="2" t="s">
        <v>1294</v>
      </c>
      <c r="AJ345" s="2" t="s">
        <v>1295</v>
      </c>
    </row>
    <row r="346" spans="1:39" x14ac:dyDescent="0.35">
      <c r="A346" s="2" t="s">
        <v>319</v>
      </c>
      <c r="B346" s="2" t="s">
        <v>968</v>
      </c>
      <c r="Q346" s="3">
        <v>5421</v>
      </c>
      <c r="AF346" s="2">
        <v>2011</v>
      </c>
      <c r="AG346" s="2" t="s">
        <v>1294</v>
      </c>
      <c r="AJ346" s="2" t="s">
        <v>1295</v>
      </c>
      <c r="AL346" s="2" t="s">
        <v>24</v>
      </c>
      <c r="AM346" s="2" t="s">
        <v>24</v>
      </c>
    </row>
    <row r="347" spans="1:39" x14ac:dyDescent="0.35">
      <c r="A347" s="4" t="s">
        <v>320</v>
      </c>
      <c r="B347" s="4" t="s">
        <v>971</v>
      </c>
      <c r="C347" s="4" t="s">
        <v>973</v>
      </c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5">
        <v>9999</v>
      </c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4">
        <v>2017</v>
      </c>
      <c r="AG347" s="4" t="s">
        <v>592</v>
      </c>
      <c r="AH347" s="4"/>
      <c r="AI347" s="4"/>
      <c r="AJ347" s="4" t="s">
        <v>619</v>
      </c>
      <c r="AK347" s="2" t="s">
        <v>1297</v>
      </c>
      <c r="AL347" s="2" t="s">
        <v>24</v>
      </c>
      <c r="AM347" s="2" t="s">
        <v>24</v>
      </c>
    </row>
    <row r="348" spans="1:39" x14ac:dyDescent="0.35">
      <c r="A348" s="2" t="s">
        <v>321</v>
      </c>
      <c r="B348" s="2" t="s">
        <v>972</v>
      </c>
      <c r="Q348" s="3">
        <v>301</v>
      </c>
      <c r="AF348" s="2">
        <v>2015</v>
      </c>
      <c r="AG348" s="2" t="s">
        <v>1294</v>
      </c>
      <c r="AJ348" s="2" t="s">
        <v>1295</v>
      </c>
      <c r="AL348" s="2" t="s">
        <v>24</v>
      </c>
      <c r="AM348" s="2" t="s">
        <v>24</v>
      </c>
    </row>
    <row r="349" spans="1:39" x14ac:dyDescent="0.35">
      <c r="A349" s="2" t="s">
        <v>322</v>
      </c>
      <c r="B349" s="2" t="s">
        <v>966</v>
      </c>
      <c r="Q349" s="3">
        <v>5042</v>
      </c>
      <c r="AF349" s="2" t="s">
        <v>618</v>
      </c>
      <c r="AG349" s="2" t="s">
        <v>1294</v>
      </c>
      <c r="AJ349" s="2" t="s">
        <v>1295</v>
      </c>
      <c r="AK349" s="2" t="s">
        <v>24</v>
      </c>
      <c r="AL349" s="2" t="s">
        <v>24</v>
      </c>
      <c r="AM349" s="2" t="s">
        <v>24</v>
      </c>
    </row>
    <row r="350" spans="1:39" x14ac:dyDescent="0.35">
      <c r="A350" s="2" t="s">
        <v>323</v>
      </c>
      <c r="B350" s="2" t="s">
        <v>974</v>
      </c>
      <c r="Q350" s="3">
        <v>3405</v>
      </c>
      <c r="AF350" s="2">
        <v>2007</v>
      </c>
      <c r="AG350" s="2" t="s">
        <v>1294</v>
      </c>
      <c r="AJ350" s="2" t="s">
        <v>1295</v>
      </c>
      <c r="AL350" s="2" t="s">
        <v>24</v>
      </c>
      <c r="AM350" s="2" t="s">
        <v>24</v>
      </c>
    </row>
    <row r="351" spans="1:39" x14ac:dyDescent="0.35">
      <c r="A351" s="2" t="s">
        <v>324</v>
      </c>
      <c r="B351" s="2" t="s">
        <v>975</v>
      </c>
      <c r="Q351" s="3">
        <v>3405</v>
      </c>
      <c r="AF351" s="2">
        <v>2011</v>
      </c>
      <c r="AG351" s="2" t="s">
        <v>1294</v>
      </c>
      <c r="AJ351" s="2" t="s">
        <v>1295</v>
      </c>
      <c r="AL351" s="2" t="s">
        <v>24</v>
      </c>
      <c r="AM351" s="2" t="s">
        <v>24</v>
      </c>
    </row>
    <row r="352" spans="1:39" x14ac:dyDescent="0.35">
      <c r="A352" s="2" t="s">
        <v>325</v>
      </c>
      <c r="B352" s="2" t="s">
        <v>976</v>
      </c>
      <c r="AG352" s="2" t="s">
        <v>1294</v>
      </c>
      <c r="AJ352" s="2" t="s">
        <v>1295</v>
      </c>
      <c r="AM352" s="2" t="s">
        <v>24</v>
      </c>
    </row>
    <row r="353" spans="1:39" x14ac:dyDescent="0.35">
      <c r="A353" s="2" t="s">
        <v>326</v>
      </c>
      <c r="B353" s="2" t="s">
        <v>970</v>
      </c>
      <c r="Q353" s="3">
        <v>1811</v>
      </c>
      <c r="AF353" s="2">
        <v>2007</v>
      </c>
      <c r="AG353" s="2" t="s">
        <v>1294</v>
      </c>
      <c r="AJ353" s="2" t="s">
        <v>1295</v>
      </c>
      <c r="AL353" s="2" t="s">
        <v>24</v>
      </c>
      <c r="AM353" s="2" t="s">
        <v>24</v>
      </c>
    </row>
    <row r="354" spans="1:39" x14ac:dyDescent="0.35">
      <c r="A354" s="2" t="s">
        <v>327</v>
      </c>
      <c r="B354" s="2" t="s">
        <v>1149</v>
      </c>
      <c r="Q354" s="3">
        <v>1856</v>
      </c>
      <c r="AF354" s="2">
        <v>2019</v>
      </c>
      <c r="AG354" s="2" t="s">
        <v>1294</v>
      </c>
      <c r="AJ354" s="2" t="s">
        <v>1295</v>
      </c>
      <c r="AM354" s="2" t="s">
        <v>24</v>
      </c>
    </row>
    <row r="355" spans="1:39" x14ac:dyDescent="0.35">
      <c r="A355" s="2" t="s">
        <v>328</v>
      </c>
      <c r="B355" s="2" t="s">
        <v>985</v>
      </c>
      <c r="Q355" s="3">
        <v>5033</v>
      </c>
      <c r="AF355" s="2">
        <v>2011</v>
      </c>
      <c r="AG355" s="2" t="s">
        <v>1294</v>
      </c>
      <c r="AJ355" s="2" t="s">
        <v>1295</v>
      </c>
      <c r="AL355" s="2" t="s">
        <v>24</v>
      </c>
      <c r="AM355" s="2" t="s">
        <v>24</v>
      </c>
    </row>
    <row r="356" spans="1:39" x14ac:dyDescent="0.35">
      <c r="A356" s="2" t="s">
        <v>329</v>
      </c>
      <c r="B356" s="2" t="s">
        <v>1137</v>
      </c>
      <c r="C356" s="2" t="s">
        <v>1141</v>
      </c>
      <c r="Q356" s="3">
        <v>1811</v>
      </c>
      <c r="R356" s="3">
        <v>1811</v>
      </c>
      <c r="AF356" s="2">
        <v>2007</v>
      </c>
      <c r="AG356" s="2" t="s">
        <v>1294</v>
      </c>
      <c r="AJ356" s="2" t="s">
        <v>1295</v>
      </c>
      <c r="AL356" s="2" t="s">
        <v>24</v>
      </c>
      <c r="AM356" s="2" t="s">
        <v>24</v>
      </c>
    </row>
    <row r="357" spans="1:39" x14ac:dyDescent="0.35">
      <c r="A357" s="2" t="s">
        <v>330</v>
      </c>
      <c r="B357" s="2" t="s">
        <v>1264</v>
      </c>
      <c r="Q357" s="3">
        <v>1811</v>
      </c>
      <c r="AF357" s="2" t="s">
        <v>618</v>
      </c>
      <c r="AG357" s="2" t="s">
        <v>1294</v>
      </c>
      <c r="AJ357" s="2" t="s">
        <v>1295</v>
      </c>
      <c r="AK357" s="2" t="s">
        <v>24</v>
      </c>
      <c r="AL357" s="2" t="s">
        <v>24</v>
      </c>
      <c r="AM357" s="2" t="s">
        <v>24</v>
      </c>
    </row>
    <row r="358" spans="1:39" x14ac:dyDescent="0.35">
      <c r="A358" s="2" t="s">
        <v>331</v>
      </c>
      <c r="B358" s="2" t="s">
        <v>977</v>
      </c>
      <c r="Q358" s="3">
        <v>1859</v>
      </c>
      <c r="AF358" s="2">
        <v>2019</v>
      </c>
      <c r="AG358" s="2" t="s">
        <v>1294</v>
      </c>
      <c r="AJ358" s="2" t="s">
        <v>1295</v>
      </c>
      <c r="AM358" s="2" t="s">
        <v>24</v>
      </c>
    </row>
    <row r="359" spans="1:39" x14ac:dyDescent="0.35">
      <c r="A359" s="2" t="s">
        <v>332</v>
      </c>
      <c r="B359" s="2" t="s">
        <v>979</v>
      </c>
      <c r="Q359" s="3">
        <v>1151</v>
      </c>
      <c r="AF359" s="2" t="s">
        <v>618</v>
      </c>
      <c r="AG359" s="2" t="s">
        <v>1294</v>
      </c>
      <c r="AJ359" s="2" t="s">
        <v>1295</v>
      </c>
      <c r="AK359" s="2" t="s">
        <v>24</v>
      </c>
      <c r="AL359" s="2" t="s">
        <v>24</v>
      </c>
      <c r="AM359" s="2" t="s">
        <v>24</v>
      </c>
    </row>
    <row r="360" spans="1:39" x14ac:dyDescent="0.35">
      <c r="A360" s="2" t="s">
        <v>333</v>
      </c>
      <c r="B360" s="2" t="s">
        <v>978</v>
      </c>
      <c r="Q360" s="3">
        <v>3434</v>
      </c>
      <c r="AF360" s="2">
        <v>2011</v>
      </c>
      <c r="AG360" s="2" t="s">
        <v>1294</v>
      </c>
      <c r="AJ360" s="2" t="s">
        <v>1295</v>
      </c>
      <c r="AL360" s="2" t="s">
        <v>24</v>
      </c>
      <c r="AM360" s="2" t="s">
        <v>24</v>
      </c>
    </row>
    <row r="361" spans="1:39" x14ac:dyDescent="0.35">
      <c r="A361" s="2" t="s">
        <v>334</v>
      </c>
      <c r="B361" s="2" t="s">
        <v>983</v>
      </c>
      <c r="Q361" s="3">
        <v>1834</v>
      </c>
      <c r="AF361" s="2" t="s">
        <v>618</v>
      </c>
      <c r="AG361" s="2" t="s">
        <v>1294</v>
      </c>
      <c r="AJ361" s="2" t="s">
        <v>1295</v>
      </c>
      <c r="AK361" s="2" t="s">
        <v>24</v>
      </c>
      <c r="AL361" s="2" t="s">
        <v>24</v>
      </c>
      <c r="AM361" s="2" t="s">
        <v>24</v>
      </c>
    </row>
    <row r="362" spans="1:39" x14ac:dyDescent="0.35">
      <c r="A362" s="2" t="s">
        <v>335</v>
      </c>
      <c r="B362" s="2" t="s">
        <v>980</v>
      </c>
      <c r="Q362" s="3">
        <v>5424</v>
      </c>
      <c r="AF362" s="2">
        <v>2015</v>
      </c>
      <c r="AG362" s="2" t="s">
        <v>1294</v>
      </c>
      <c r="AJ362" s="2" t="s">
        <v>1295</v>
      </c>
      <c r="AL362" s="2" t="s">
        <v>24</v>
      </c>
      <c r="AM362" s="2" t="s">
        <v>24</v>
      </c>
    </row>
    <row r="363" spans="1:39" x14ac:dyDescent="0.35">
      <c r="A363" s="2" t="s">
        <v>336</v>
      </c>
      <c r="B363" s="2" t="s">
        <v>984</v>
      </c>
      <c r="Q363" s="3">
        <v>3029</v>
      </c>
      <c r="AF363" s="2">
        <v>2007</v>
      </c>
      <c r="AG363" s="2" t="s">
        <v>1294</v>
      </c>
      <c r="AJ363" s="2" t="s">
        <v>1295</v>
      </c>
      <c r="AL363" s="2" t="s">
        <v>24</v>
      </c>
      <c r="AM363" s="2" t="s">
        <v>24</v>
      </c>
    </row>
    <row r="364" spans="1:39" x14ac:dyDescent="0.35">
      <c r="A364" s="2" t="s">
        <v>337</v>
      </c>
      <c r="B364" s="2" t="s">
        <v>986</v>
      </c>
      <c r="Q364" s="3">
        <v>5031</v>
      </c>
      <c r="AF364" s="2" t="s">
        <v>618</v>
      </c>
      <c r="AG364" s="2" t="s">
        <v>1294</v>
      </c>
      <c r="AJ364" s="2" t="s">
        <v>1295</v>
      </c>
      <c r="AK364" s="2" t="s">
        <v>24</v>
      </c>
      <c r="AL364" s="2" t="s">
        <v>24</v>
      </c>
      <c r="AM364" s="2" t="s">
        <v>24</v>
      </c>
    </row>
    <row r="365" spans="1:39" s="4" customFormat="1" x14ac:dyDescent="0.35">
      <c r="A365" s="2" t="s">
        <v>338</v>
      </c>
      <c r="B365" s="2" t="s">
        <v>987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>
        <v>5031</v>
      </c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2">
        <v>2007</v>
      </c>
      <c r="AG365" s="2" t="s">
        <v>1294</v>
      </c>
      <c r="AH365" s="2"/>
      <c r="AI365" s="2"/>
      <c r="AJ365" s="2" t="s">
        <v>1295</v>
      </c>
      <c r="AK365" s="2"/>
      <c r="AL365" s="2" t="s">
        <v>24</v>
      </c>
      <c r="AM365" s="2" t="s">
        <v>24</v>
      </c>
    </row>
    <row r="366" spans="1:39" x14ac:dyDescent="0.35">
      <c r="A366" s="2" t="s">
        <v>339</v>
      </c>
      <c r="B366" s="2" t="s">
        <v>999</v>
      </c>
      <c r="Q366" s="3">
        <v>5426</v>
      </c>
      <c r="AF366" s="2">
        <v>2015</v>
      </c>
      <c r="AG366" s="2" t="s">
        <v>1294</v>
      </c>
      <c r="AJ366" s="2" t="s">
        <v>1295</v>
      </c>
      <c r="AL366" s="2" t="s">
        <v>24</v>
      </c>
      <c r="AM366" s="2" t="s">
        <v>24</v>
      </c>
    </row>
    <row r="367" spans="1:39" x14ac:dyDescent="0.35">
      <c r="A367" s="2" t="s">
        <v>1902</v>
      </c>
      <c r="B367" s="2" t="s">
        <v>1792</v>
      </c>
      <c r="Q367" s="3">
        <v>3122</v>
      </c>
      <c r="AF367" s="2">
        <v>2023</v>
      </c>
      <c r="AG367" s="2" t="s">
        <v>1294</v>
      </c>
      <c r="AJ367" s="2" t="s">
        <v>1295</v>
      </c>
    </row>
    <row r="368" spans="1:39" x14ac:dyDescent="0.35">
      <c r="A368" s="2" t="s">
        <v>340</v>
      </c>
      <c r="B368" s="2" t="s">
        <v>1000</v>
      </c>
      <c r="Q368" s="3">
        <v>5444</v>
      </c>
      <c r="AF368" s="2" t="s">
        <v>618</v>
      </c>
      <c r="AG368" s="2" t="s">
        <v>1294</v>
      </c>
      <c r="AJ368" s="2" t="s">
        <v>1295</v>
      </c>
      <c r="AK368" s="2" t="s">
        <v>24</v>
      </c>
      <c r="AL368" s="2" t="s">
        <v>24</v>
      </c>
      <c r="AM368" s="2" t="s">
        <v>24</v>
      </c>
    </row>
    <row r="369" spans="1:39" x14ac:dyDescent="0.35">
      <c r="A369" s="2" t="s">
        <v>341</v>
      </c>
      <c r="B369" s="2" t="s">
        <v>341</v>
      </c>
      <c r="AF369" s="2" t="s">
        <v>618</v>
      </c>
      <c r="AG369" s="2" t="s">
        <v>1294</v>
      </c>
      <c r="AJ369" s="2" t="s">
        <v>1295</v>
      </c>
      <c r="AL369" s="2" t="s">
        <v>24</v>
      </c>
      <c r="AM369" s="2" t="s">
        <v>24</v>
      </c>
    </row>
    <row r="370" spans="1:39" x14ac:dyDescent="0.35">
      <c r="A370" s="2" t="s">
        <v>342</v>
      </c>
      <c r="B370" s="2" t="s">
        <v>996</v>
      </c>
      <c r="Q370" s="3">
        <v>1866</v>
      </c>
      <c r="AF370" s="2">
        <v>2011</v>
      </c>
      <c r="AG370" s="2" t="s">
        <v>1294</v>
      </c>
      <c r="AJ370" s="2" t="s">
        <v>1295</v>
      </c>
      <c r="AL370" s="2" t="s">
        <v>24</v>
      </c>
      <c r="AM370" s="2" t="s">
        <v>24</v>
      </c>
    </row>
    <row r="371" spans="1:39" x14ac:dyDescent="0.35">
      <c r="A371" s="2" t="s">
        <v>343</v>
      </c>
      <c r="B371" s="2" t="s">
        <v>993</v>
      </c>
      <c r="Q371" s="3">
        <v>5059</v>
      </c>
      <c r="AF371" s="2" t="s">
        <v>618</v>
      </c>
      <c r="AG371" s="2" t="s">
        <v>1294</v>
      </c>
      <c r="AJ371" s="2" t="s">
        <v>1295</v>
      </c>
      <c r="AK371" s="2" t="s">
        <v>24</v>
      </c>
      <c r="AL371" s="2" t="s">
        <v>24</v>
      </c>
      <c r="AM371" s="2" t="s">
        <v>24</v>
      </c>
    </row>
    <row r="372" spans="1:39" s="24" customFormat="1" x14ac:dyDescent="0.35">
      <c r="A372" s="2" t="s">
        <v>1847</v>
      </c>
      <c r="B372" s="2" t="s">
        <v>990</v>
      </c>
      <c r="C372" s="2" t="s">
        <v>993</v>
      </c>
      <c r="D372" s="2" t="s">
        <v>1826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>
        <v>5028</v>
      </c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2">
        <v>2015</v>
      </c>
      <c r="AG372" s="2" t="s">
        <v>1294</v>
      </c>
      <c r="AH372" s="2"/>
      <c r="AI372" s="2"/>
      <c r="AJ372" s="2" t="s">
        <v>1295</v>
      </c>
      <c r="AK372" s="2"/>
      <c r="AL372" s="2" t="s">
        <v>24</v>
      </c>
      <c r="AM372" s="2" t="s">
        <v>24</v>
      </c>
    </row>
    <row r="373" spans="1:39" x14ac:dyDescent="0.35">
      <c r="A373" s="2" t="s">
        <v>1875</v>
      </c>
      <c r="B373" s="2" t="s">
        <v>1758</v>
      </c>
      <c r="Q373" s="3">
        <v>1837</v>
      </c>
      <c r="AF373" s="2">
        <v>2023</v>
      </c>
      <c r="AG373" s="2" t="s">
        <v>1294</v>
      </c>
      <c r="AJ373" s="2" t="s">
        <v>1295</v>
      </c>
    </row>
    <row r="374" spans="1:39" x14ac:dyDescent="0.35">
      <c r="A374" s="2" t="s">
        <v>345</v>
      </c>
      <c r="B374" s="2" t="s">
        <v>991</v>
      </c>
      <c r="Q374" s="3">
        <v>5034</v>
      </c>
      <c r="AF374" s="2" t="s">
        <v>618</v>
      </c>
      <c r="AG374" s="2" t="s">
        <v>1294</v>
      </c>
      <c r="AJ374" s="2" t="s">
        <v>1295</v>
      </c>
      <c r="AK374" s="2" t="s">
        <v>24</v>
      </c>
      <c r="AL374" s="2" t="s">
        <v>24</v>
      </c>
      <c r="AM374" s="2" t="s">
        <v>24</v>
      </c>
    </row>
    <row r="375" spans="1:39" x14ac:dyDescent="0.35">
      <c r="A375" s="2" t="s">
        <v>346</v>
      </c>
      <c r="B375" s="2" t="s">
        <v>998</v>
      </c>
      <c r="Q375" s="3">
        <v>1833</v>
      </c>
      <c r="AF375" s="2">
        <v>2007</v>
      </c>
      <c r="AG375" s="2" t="s">
        <v>1294</v>
      </c>
      <c r="AJ375" s="2" t="s">
        <v>1295</v>
      </c>
      <c r="AL375" s="2" t="s">
        <v>24</v>
      </c>
      <c r="AM375" s="2" t="s">
        <v>24</v>
      </c>
    </row>
    <row r="376" spans="1:39" x14ac:dyDescent="0.35">
      <c r="A376" s="4" t="s">
        <v>347</v>
      </c>
      <c r="B376" s="4" t="s">
        <v>988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5">
        <v>9999</v>
      </c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4" t="s">
        <v>618</v>
      </c>
      <c r="AG376" s="4" t="s">
        <v>1298</v>
      </c>
      <c r="AH376" s="4"/>
      <c r="AI376" s="4"/>
      <c r="AJ376" s="4" t="s">
        <v>619</v>
      </c>
      <c r="AK376" s="2" t="s">
        <v>1297</v>
      </c>
      <c r="AL376" s="2" t="s">
        <v>24</v>
      </c>
      <c r="AM376" s="2" t="s">
        <v>24</v>
      </c>
    </row>
    <row r="377" spans="1:39" x14ac:dyDescent="0.35">
      <c r="A377" s="2" t="s">
        <v>348</v>
      </c>
      <c r="B377" s="2" t="s">
        <v>989</v>
      </c>
      <c r="Q377" s="3">
        <v>30</v>
      </c>
      <c r="AF377" s="2" t="s">
        <v>618</v>
      </c>
      <c r="AG377" s="2" t="s">
        <v>1294</v>
      </c>
      <c r="AJ377" s="2" t="s">
        <v>1295</v>
      </c>
      <c r="AL377" s="2" t="s">
        <v>24</v>
      </c>
      <c r="AM377" s="2" t="s">
        <v>24</v>
      </c>
    </row>
    <row r="378" spans="1:39" x14ac:dyDescent="0.35">
      <c r="A378" s="2" t="s">
        <v>349</v>
      </c>
      <c r="B378" s="2" t="s">
        <v>994</v>
      </c>
      <c r="Q378" s="3">
        <v>4618</v>
      </c>
      <c r="AF378" s="2">
        <v>2015</v>
      </c>
      <c r="AG378" s="2" t="s">
        <v>1294</v>
      </c>
      <c r="AJ378" s="2" t="s">
        <v>1295</v>
      </c>
      <c r="AL378" s="2" t="s">
        <v>24</v>
      </c>
      <c r="AM378" s="2" t="s">
        <v>24</v>
      </c>
    </row>
    <row r="379" spans="1:39" x14ac:dyDescent="0.35">
      <c r="A379" s="2" t="s">
        <v>350</v>
      </c>
      <c r="B379" s="2" t="s">
        <v>997</v>
      </c>
      <c r="C379" s="2" t="s">
        <v>1728</v>
      </c>
      <c r="Q379" s="3">
        <v>1874</v>
      </c>
      <c r="AF379" s="2" t="s">
        <v>618</v>
      </c>
      <c r="AG379" s="2" t="s">
        <v>1294</v>
      </c>
      <c r="AJ379" s="2" t="s">
        <v>1295</v>
      </c>
      <c r="AK379" s="2" t="s">
        <v>24</v>
      </c>
      <c r="AL379" s="2" t="s">
        <v>24</v>
      </c>
      <c r="AM379" s="2" t="s">
        <v>24</v>
      </c>
    </row>
    <row r="380" spans="1:39" x14ac:dyDescent="0.35">
      <c r="A380" s="2" t="s">
        <v>351</v>
      </c>
      <c r="B380" s="2" t="s">
        <v>1002</v>
      </c>
      <c r="Q380" s="3">
        <v>3807</v>
      </c>
      <c r="AF380" s="2">
        <v>2015</v>
      </c>
      <c r="AG380" s="2" t="s">
        <v>1294</v>
      </c>
      <c r="AJ380" s="2" t="s">
        <v>1295</v>
      </c>
      <c r="AL380" s="2" t="s">
        <v>24</v>
      </c>
      <c r="AM380" s="2" t="s">
        <v>24</v>
      </c>
    </row>
    <row r="381" spans="1:39" x14ac:dyDescent="0.35">
      <c r="A381" s="2" t="s">
        <v>352</v>
      </c>
      <c r="B381" s="2" t="s">
        <v>1003</v>
      </c>
      <c r="Q381" s="3">
        <v>3036</v>
      </c>
      <c r="AF381" s="2">
        <v>2015</v>
      </c>
      <c r="AG381" s="2" t="s">
        <v>1294</v>
      </c>
      <c r="AJ381" s="2" t="s">
        <v>1295</v>
      </c>
      <c r="AL381" s="2" t="s">
        <v>24</v>
      </c>
      <c r="AM381" s="2" t="s">
        <v>24</v>
      </c>
    </row>
    <row r="382" spans="1:39" x14ac:dyDescent="0.35">
      <c r="A382" s="2" t="s">
        <v>353</v>
      </c>
      <c r="B382" s="2" t="s">
        <v>1001</v>
      </c>
      <c r="Q382" s="3">
        <v>3036</v>
      </c>
      <c r="AF382" s="2">
        <v>2019</v>
      </c>
      <c r="AG382" s="2" t="s">
        <v>1294</v>
      </c>
      <c r="AJ382" s="2" t="s">
        <v>1295</v>
      </c>
      <c r="AM382" s="2" t="s">
        <v>24</v>
      </c>
    </row>
    <row r="383" spans="1:39" x14ac:dyDescent="0.35">
      <c r="A383" s="2" t="s">
        <v>1850</v>
      </c>
      <c r="B383" s="2" t="s">
        <v>1723</v>
      </c>
      <c r="C383" s="2" t="s">
        <v>1796</v>
      </c>
      <c r="Q383" s="3">
        <v>3100</v>
      </c>
      <c r="R383" s="3">
        <v>301</v>
      </c>
      <c r="AF383" s="2">
        <v>2023</v>
      </c>
      <c r="AG383" s="2" t="s">
        <v>1294</v>
      </c>
      <c r="AJ383" s="2" t="s">
        <v>1295</v>
      </c>
    </row>
    <row r="384" spans="1:39" x14ac:dyDescent="0.35">
      <c r="A384" s="2" t="s">
        <v>354</v>
      </c>
      <c r="B384" s="2" t="s">
        <v>1020</v>
      </c>
      <c r="C384" s="2" t="s">
        <v>1724</v>
      </c>
      <c r="Q384" s="3">
        <v>5401</v>
      </c>
      <c r="R384" s="3">
        <v>5501</v>
      </c>
      <c r="AF384" s="2">
        <v>2019</v>
      </c>
      <c r="AG384" s="2" t="s">
        <v>1294</v>
      </c>
      <c r="AJ384" s="2" t="s">
        <v>1295</v>
      </c>
      <c r="AM384" s="2" t="s">
        <v>24</v>
      </c>
    </row>
    <row r="385" spans="1:39" x14ac:dyDescent="0.35">
      <c r="A385" s="2" t="s">
        <v>355</v>
      </c>
      <c r="B385" s="2" t="s">
        <v>1021</v>
      </c>
      <c r="Q385" s="3">
        <v>3005</v>
      </c>
      <c r="AF385" s="2">
        <v>2019</v>
      </c>
      <c r="AG385" s="2" t="s">
        <v>1294</v>
      </c>
      <c r="AJ385" s="2" t="s">
        <v>1295</v>
      </c>
      <c r="AM385" s="2" t="s">
        <v>24</v>
      </c>
    </row>
    <row r="386" spans="1:39" x14ac:dyDescent="0.35">
      <c r="A386" s="2" t="s">
        <v>356</v>
      </c>
      <c r="B386" s="2" t="s">
        <v>1006</v>
      </c>
      <c r="C386" s="2" t="s">
        <v>1007</v>
      </c>
      <c r="Q386" s="3">
        <v>3040</v>
      </c>
      <c r="R386" s="3">
        <v>3040</v>
      </c>
      <c r="AF386" s="2">
        <v>2015</v>
      </c>
      <c r="AG386" s="2" t="s">
        <v>1294</v>
      </c>
      <c r="AJ386" s="2" t="s">
        <v>1295</v>
      </c>
      <c r="AL386" s="2" t="s">
        <v>24</v>
      </c>
      <c r="AM386" s="2" t="s">
        <v>24</v>
      </c>
    </row>
    <row r="387" spans="1:39" x14ac:dyDescent="0.35">
      <c r="A387" s="2" t="s">
        <v>357</v>
      </c>
      <c r="B387" s="2" t="s">
        <v>1013</v>
      </c>
      <c r="Q387" s="3">
        <v>1578</v>
      </c>
      <c r="AF387" s="2" t="s">
        <v>618</v>
      </c>
      <c r="AG387" s="2" t="s">
        <v>1294</v>
      </c>
      <c r="AJ387" s="2" t="s">
        <v>1295</v>
      </c>
      <c r="AK387" s="2" t="s">
        <v>24</v>
      </c>
      <c r="AL387" s="2" t="s">
        <v>24</v>
      </c>
      <c r="AM387" s="2" t="s">
        <v>24</v>
      </c>
    </row>
    <row r="388" spans="1:39" x14ac:dyDescent="0.35">
      <c r="A388" s="2" t="s">
        <v>358</v>
      </c>
      <c r="B388" s="2" t="s">
        <v>1015</v>
      </c>
      <c r="Q388" s="3">
        <v>9999</v>
      </c>
      <c r="AG388" s="2" t="s">
        <v>1294</v>
      </c>
      <c r="AJ388" s="2" t="s">
        <v>1295</v>
      </c>
      <c r="AM388" s="2" t="s">
        <v>24</v>
      </c>
    </row>
    <row r="389" spans="1:39" x14ac:dyDescent="0.35">
      <c r="A389" s="2" t="s">
        <v>359</v>
      </c>
      <c r="B389" s="2" t="s">
        <v>1011</v>
      </c>
      <c r="C389" s="2" t="s">
        <v>1014</v>
      </c>
      <c r="D389" s="2" t="s">
        <v>1016</v>
      </c>
      <c r="Q389" s="3">
        <v>15</v>
      </c>
      <c r="R389" s="3">
        <v>1576</v>
      </c>
      <c r="S389" s="3">
        <v>1505</v>
      </c>
      <c r="AF389" s="2">
        <v>2015</v>
      </c>
      <c r="AG389" s="2" t="s">
        <v>1294</v>
      </c>
      <c r="AJ389" s="2" t="s">
        <v>1295</v>
      </c>
      <c r="AL389" s="2" t="s">
        <v>24</v>
      </c>
      <c r="AM389" s="2" t="s">
        <v>24</v>
      </c>
    </row>
    <row r="390" spans="1:39" x14ac:dyDescent="0.35">
      <c r="A390" s="2" t="s">
        <v>360</v>
      </c>
      <c r="B390" s="2" t="s">
        <v>1012</v>
      </c>
      <c r="Q390" s="3">
        <v>3414</v>
      </c>
      <c r="AF390" s="2" t="s">
        <v>618</v>
      </c>
      <c r="AG390" s="2" t="s">
        <v>1294</v>
      </c>
      <c r="AJ390" s="2" t="s">
        <v>1295</v>
      </c>
      <c r="AK390" s="2" t="s">
        <v>24</v>
      </c>
      <c r="AL390" s="2" t="s">
        <v>24</v>
      </c>
      <c r="AM390" s="2" t="s">
        <v>24</v>
      </c>
    </row>
    <row r="391" spans="1:39" x14ac:dyDescent="0.35">
      <c r="A391" s="2" t="s">
        <v>361</v>
      </c>
      <c r="B391" s="2" t="s">
        <v>1005</v>
      </c>
      <c r="Q391" s="3">
        <v>5421</v>
      </c>
      <c r="AF391" s="2" t="s">
        <v>618</v>
      </c>
      <c r="AG391" s="2" t="s">
        <v>1294</v>
      </c>
      <c r="AJ391" s="2" t="s">
        <v>1295</v>
      </c>
      <c r="AK391" s="2" t="s">
        <v>24</v>
      </c>
      <c r="AL391" s="2" t="s">
        <v>24</v>
      </c>
      <c r="AM391" s="2" t="s">
        <v>24</v>
      </c>
    </row>
    <row r="392" spans="1:39" x14ac:dyDescent="0.35">
      <c r="A392" s="2" t="s">
        <v>1716</v>
      </c>
      <c r="B392" s="2" t="s">
        <v>1749</v>
      </c>
      <c r="C392" s="2" t="s">
        <v>1716</v>
      </c>
      <c r="Q392" s="3">
        <v>3100</v>
      </c>
      <c r="R392" s="3">
        <v>3103</v>
      </c>
      <c r="AF392" s="2">
        <v>2023</v>
      </c>
      <c r="AG392" s="2" t="s">
        <v>1294</v>
      </c>
      <c r="AJ392" s="2" t="s">
        <v>1295</v>
      </c>
    </row>
    <row r="393" spans="1:39" x14ac:dyDescent="0.35">
      <c r="A393" s="4" t="s">
        <v>362</v>
      </c>
      <c r="B393" s="4" t="s">
        <v>1009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5">
        <v>9999</v>
      </c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4" t="s">
        <v>618</v>
      </c>
      <c r="AG393" s="4" t="s">
        <v>592</v>
      </c>
      <c r="AH393" s="4"/>
      <c r="AI393" s="4"/>
      <c r="AJ393" s="4" t="s">
        <v>619</v>
      </c>
      <c r="AK393" s="2" t="s">
        <v>1297</v>
      </c>
      <c r="AL393" s="2" t="s">
        <v>24</v>
      </c>
      <c r="AM393" s="2" t="s">
        <v>24</v>
      </c>
    </row>
    <row r="394" spans="1:39" x14ac:dyDescent="0.35">
      <c r="A394" s="4" t="s">
        <v>363</v>
      </c>
      <c r="B394" s="4" t="s">
        <v>762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5">
        <v>9999</v>
      </c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4">
        <v>2023</v>
      </c>
      <c r="AG394" s="4" t="s">
        <v>592</v>
      </c>
      <c r="AH394" s="4"/>
      <c r="AI394" s="4"/>
      <c r="AJ394" s="4" t="s">
        <v>1304</v>
      </c>
    </row>
    <row r="395" spans="1:39" x14ac:dyDescent="0.35">
      <c r="A395" s="2" t="s">
        <v>364</v>
      </c>
      <c r="B395" s="2" t="s">
        <v>1017</v>
      </c>
    </row>
    <row r="396" spans="1:39" x14ac:dyDescent="0.35">
      <c r="A396" s="2" t="s">
        <v>365</v>
      </c>
      <c r="B396" s="2" t="s">
        <v>1008</v>
      </c>
      <c r="AF396" s="2" t="s">
        <v>618</v>
      </c>
      <c r="AG396" s="2" t="s">
        <v>1294</v>
      </c>
      <c r="AJ396" s="2" t="s">
        <v>1295</v>
      </c>
      <c r="AL396" s="2" t="s">
        <v>24</v>
      </c>
      <c r="AM396" s="2" t="s">
        <v>24</v>
      </c>
    </row>
    <row r="397" spans="1:39" x14ac:dyDescent="0.35">
      <c r="A397" s="4" t="s">
        <v>366</v>
      </c>
      <c r="B397" s="4" t="s">
        <v>1018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5">
        <v>9999</v>
      </c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4" t="s">
        <v>618</v>
      </c>
      <c r="AG397" s="4" t="s">
        <v>592</v>
      </c>
      <c r="AH397" s="4"/>
      <c r="AI397" s="4"/>
      <c r="AJ397" s="4" t="s">
        <v>642</v>
      </c>
      <c r="AK397" s="4"/>
      <c r="AL397" s="4"/>
      <c r="AM397" s="2" t="s">
        <v>24</v>
      </c>
    </row>
    <row r="398" spans="1:39" x14ac:dyDescent="0.35">
      <c r="A398" s="2" t="s">
        <v>367</v>
      </c>
      <c r="B398" s="2" t="s">
        <v>1019</v>
      </c>
      <c r="Q398" s="3">
        <v>91</v>
      </c>
      <c r="AG398" s="2" t="s">
        <v>1294</v>
      </c>
      <c r="AJ398" s="2" t="s">
        <v>1295</v>
      </c>
      <c r="AM398" s="2" t="s">
        <v>24</v>
      </c>
    </row>
    <row r="399" spans="1:39" x14ac:dyDescent="0.35">
      <c r="A399" s="2" t="s">
        <v>368</v>
      </c>
      <c r="B399" s="2" t="s">
        <v>1023</v>
      </c>
      <c r="Q399" s="3">
        <v>3002</v>
      </c>
      <c r="AF399" s="2">
        <v>2019</v>
      </c>
      <c r="AG399" s="2" t="s">
        <v>1294</v>
      </c>
      <c r="AJ399" s="2" t="s">
        <v>1295</v>
      </c>
      <c r="AM399" s="2" t="s">
        <v>24</v>
      </c>
    </row>
    <row r="400" spans="1:39" x14ac:dyDescent="0.35">
      <c r="A400" s="2" t="s">
        <v>369</v>
      </c>
      <c r="B400" s="2" t="s">
        <v>607</v>
      </c>
      <c r="C400" s="2" t="s">
        <v>608</v>
      </c>
      <c r="Q400" s="3">
        <v>200</v>
      </c>
      <c r="R400" s="3">
        <v>300</v>
      </c>
      <c r="AF400" s="2">
        <v>2021</v>
      </c>
      <c r="AG400" s="2" t="s">
        <v>1294</v>
      </c>
      <c r="AJ400" s="2" t="s">
        <v>1295</v>
      </c>
    </row>
    <row r="401" spans="1:39" x14ac:dyDescent="0.35">
      <c r="A401" s="2" t="s">
        <v>370</v>
      </c>
      <c r="B401" s="2" t="s">
        <v>1004</v>
      </c>
      <c r="Q401" s="3">
        <v>3046</v>
      </c>
      <c r="AF401" s="2">
        <v>2019</v>
      </c>
      <c r="AG401" s="2" t="s">
        <v>1294</v>
      </c>
      <c r="AJ401" s="2" t="s">
        <v>1295</v>
      </c>
      <c r="AM401" s="2" t="s">
        <v>24</v>
      </c>
    </row>
    <row r="402" spans="1:39" x14ac:dyDescent="0.35">
      <c r="A402" s="2" t="s">
        <v>371</v>
      </c>
      <c r="B402" s="2" t="s">
        <v>1024</v>
      </c>
      <c r="Q402" s="3">
        <v>4618</v>
      </c>
      <c r="AF402" s="2">
        <v>2007</v>
      </c>
      <c r="AG402" s="2" t="s">
        <v>1294</v>
      </c>
      <c r="AJ402" s="2" t="s">
        <v>1295</v>
      </c>
      <c r="AL402" s="2" t="s">
        <v>24</v>
      </c>
      <c r="AM402" s="2" t="s">
        <v>24</v>
      </c>
    </row>
    <row r="403" spans="1:39" x14ac:dyDescent="0.35">
      <c r="A403" s="2" t="s">
        <v>372</v>
      </c>
      <c r="B403" s="2" t="s">
        <v>1022</v>
      </c>
      <c r="Q403" s="3">
        <v>3818</v>
      </c>
      <c r="AF403" s="2">
        <v>2007</v>
      </c>
      <c r="AG403" s="2" t="s">
        <v>1294</v>
      </c>
      <c r="AJ403" s="2" t="s">
        <v>1295</v>
      </c>
      <c r="AL403" s="2" t="s">
        <v>24</v>
      </c>
      <c r="AM403" s="2" t="s">
        <v>24</v>
      </c>
    </row>
    <row r="404" spans="1:39" x14ac:dyDescent="0.35">
      <c r="A404" s="2" t="s">
        <v>373</v>
      </c>
      <c r="B404" s="2" t="s">
        <v>1025</v>
      </c>
      <c r="Q404" s="3">
        <v>1119</v>
      </c>
      <c r="AF404" s="2" t="s">
        <v>618</v>
      </c>
      <c r="AG404" s="2" t="s">
        <v>1294</v>
      </c>
      <c r="AJ404" s="2" t="s">
        <v>1295</v>
      </c>
      <c r="AK404" s="2" t="s">
        <v>24</v>
      </c>
      <c r="AL404" s="2" t="s">
        <v>24</v>
      </c>
      <c r="AM404" s="2" t="s">
        <v>24</v>
      </c>
    </row>
    <row r="405" spans="1:39" x14ac:dyDescent="0.35">
      <c r="A405" s="2" t="s">
        <v>374</v>
      </c>
      <c r="B405" s="2" t="s">
        <v>1010</v>
      </c>
      <c r="Q405" s="3">
        <v>3413</v>
      </c>
      <c r="AF405" s="2">
        <v>2019</v>
      </c>
      <c r="AG405" s="2" t="s">
        <v>1294</v>
      </c>
      <c r="AJ405" s="2" t="s">
        <v>1295</v>
      </c>
      <c r="AM405" s="2" t="s">
        <v>24</v>
      </c>
    </row>
    <row r="406" spans="1:39" x14ac:dyDescent="0.35">
      <c r="A406" s="2" t="s">
        <v>375</v>
      </c>
      <c r="B406" s="2" t="s">
        <v>706</v>
      </c>
      <c r="Q406" s="3">
        <v>3811</v>
      </c>
      <c r="AF406" s="2" t="s">
        <v>618</v>
      </c>
      <c r="AG406" s="2" t="s">
        <v>1294</v>
      </c>
      <c r="AJ406" s="2" t="s">
        <v>1295</v>
      </c>
      <c r="AK406" s="2" t="s">
        <v>24</v>
      </c>
      <c r="AL406" s="2" t="s">
        <v>24</v>
      </c>
      <c r="AM406" s="2" t="s">
        <v>24</v>
      </c>
    </row>
    <row r="407" spans="1:39" x14ac:dyDescent="0.35">
      <c r="A407" s="2" t="s">
        <v>376</v>
      </c>
      <c r="B407" s="2" t="s">
        <v>1028</v>
      </c>
      <c r="Q407" s="3">
        <v>1576</v>
      </c>
      <c r="AF407" s="2" t="s">
        <v>618</v>
      </c>
      <c r="AG407" s="2" t="s">
        <v>1294</v>
      </c>
      <c r="AJ407" s="2" t="s">
        <v>1295</v>
      </c>
      <c r="AK407" s="2" t="s">
        <v>24</v>
      </c>
      <c r="AL407" s="2" t="s">
        <v>24</v>
      </c>
      <c r="AM407" s="2" t="s">
        <v>24</v>
      </c>
    </row>
    <row r="408" spans="1:39" x14ac:dyDescent="0.35">
      <c r="A408" s="2" t="s">
        <v>377</v>
      </c>
      <c r="B408" s="2" t="s">
        <v>1029</v>
      </c>
      <c r="Q408" s="3">
        <v>3004</v>
      </c>
      <c r="AF408" s="2" t="s">
        <v>618</v>
      </c>
      <c r="AG408" s="2" t="s">
        <v>1294</v>
      </c>
      <c r="AJ408" s="2" t="s">
        <v>1295</v>
      </c>
      <c r="AK408" s="2" t="s">
        <v>24</v>
      </c>
      <c r="AL408" s="2" t="s">
        <v>24</v>
      </c>
      <c r="AM408" s="2" t="s">
        <v>24</v>
      </c>
    </row>
    <row r="409" spans="1:39" x14ac:dyDescent="0.35">
      <c r="A409" s="2" t="s">
        <v>378</v>
      </c>
      <c r="B409" s="2" t="s">
        <v>1030</v>
      </c>
      <c r="Q409" s="3">
        <v>1554</v>
      </c>
      <c r="AF409" s="2" t="s">
        <v>618</v>
      </c>
      <c r="AG409" s="2" t="s">
        <v>1294</v>
      </c>
      <c r="AJ409" s="2" t="s">
        <v>1295</v>
      </c>
      <c r="AK409" s="2" t="s">
        <v>24</v>
      </c>
      <c r="AL409" s="2" t="s">
        <v>24</v>
      </c>
      <c r="AM409" s="2" t="s">
        <v>24</v>
      </c>
    </row>
    <row r="410" spans="1:39" x14ac:dyDescent="0.35">
      <c r="A410" s="2" t="s">
        <v>379</v>
      </c>
      <c r="B410" s="2" t="s">
        <v>846</v>
      </c>
      <c r="Q410" s="3">
        <v>1108</v>
      </c>
      <c r="AF410" s="2">
        <v>2015</v>
      </c>
      <c r="AG410" s="2" t="s">
        <v>1294</v>
      </c>
      <c r="AJ410" s="2" t="s">
        <v>1295</v>
      </c>
      <c r="AL410" s="2" t="s">
        <v>24</v>
      </c>
      <c r="AM410" s="2" t="s">
        <v>24</v>
      </c>
    </row>
    <row r="411" spans="1:39" x14ac:dyDescent="0.35">
      <c r="A411" s="2" t="s">
        <v>380</v>
      </c>
      <c r="B411" s="2" t="s">
        <v>1032</v>
      </c>
      <c r="C411" s="2" t="s">
        <v>1831</v>
      </c>
      <c r="Q411" s="3">
        <v>5044</v>
      </c>
      <c r="AF411" s="2" t="s">
        <v>618</v>
      </c>
      <c r="AG411" s="2" t="s">
        <v>1294</v>
      </c>
      <c r="AJ411" s="2" t="s">
        <v>1295</v>
      </c>
      <c r="AK411" s="2" t="s">
        <v>24</v>
      </c>
      <c r="AL411" s="2" t="s">
        <v>24</v>
      </c>
      <c r="AM411" s="2" t="s">
        <v>24</v>
      </c>
    </row>
    <row r="412" spans="1:39" x14ac:dyDescent="0.35">
      <c r="A412" s="2" t="s">
        <v>381</v>
      </c>
      <c r="B412" s="2" t="s">
        <v>1026</v>
      </c>
      <c r="Q412" s="3">
        <v>5059</v>
      </c>
      <c r="AF412" s="2" t="s">
        <v>618</v>
      </c>
      <c r="AG412" s="2" t="s">
        <v>1294</v>
      </c>
      <c r="AJ412" s="2" t="s">
        <v>1295</v>
      </c>
      <c r="AK412" s="2" t="s">
        <v>24</v>
      </c>
      <c r="AL412" s="2" t="s">
        <v>24</v>
      </c>
      <c r="AM412" s="2" t="s">
        <v>24</v>
      </c>
    </row>
    <row r="413" spans="1:39" x14ac:dyDescent="0.35">
      <c r="A413" s="2" t="s">
        <v>382</v>
      </c>
      <c r="B413" s="2" t="s">
        <v>1033</v>
      </c>
      <c r="Q413" s="3">
        <v>301</v>
      </c>
      <c r="AF413" s="2" t="s">
        <v>618</v>
      </c>
      <c r="AG413" s="2" t="s">
        <v>1294</v>
      </c>
      <c r="AJ413" s="2" t="s">
        <v>1295</v>
      </c>
      <c r="AK413" s="2" t="s">
        <v>24</v>
      </c>
      <c r="AL413" s="2" t="s">
        <v>24</v>
      </c>
      <c r="AM413" s="2" t="s">
        <v>24</v>
      </c>
    </row>
    <row r="414" spans="1:39" x14ac:dyDescent="0.35">
      <c r="A414" s="2" t="s">
        <v>383</v>
      </c>
      <c r="B414" s="2" t="s">
        <v>955</v>
      </c>
      <c r="Q414" s="3">
        <v>9999</v>
      </c>
      <c r="AF414" s="2">
        <v>2011</v>
      </c>
      <c r="AG414" s="2" t="s">
        <v>592</v>
      </c>
      <c r="AJ414" s="2" t="s">
        <v>1305</v>
      </c>
      <c r="AK414" s="2" t="s">
        <v>1297</v>
      </c>
      <c r="AL414" s="2" t="s">
        <v>24</v>
      </c>
      <c r="AM414" s="2" t="s">
        <v>24</v>
      </c>
    </row>
    <row r="415" spans="1:39" s="4" customFormat="1" x14ac:dyDescent="0.35">
      <c r="A415" s="4" t="s">
        <v>1961</v>
      </c>
      <c r="B415" s="4" t="s">
        <v>1960</v>
      </c>
      <c r="Q415" s="5">
        <v>9999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4">
        <v>2025</v>
      </c>
      <c r="AG415" s="4" t="s">
        <v>592</v>
      </c>
      <c r="AJ415" s="4" t="s">
        <v>619</v>
      </c>
    </row>
    <row r="416" spans="1:39" x14ac:dyDescent="0.35">
      <c r="A416" s="2" t="s">
        <v>1892</v>
      </c>
      <c r="B416" s="2" t="s">
        <v>1779</v>
      </c>
      <c r="Q416" s="2">
        <v>301</v>
      </c>
      <c r="AF416" s="2">
        <v>2023</v>
      </c>
      <c r="AG416" s="2" t="s">
        <v>1294</v>
      </c>
      <c r="AJ416" s="2" t="s">
        <v>1295</v>
      </c>
    </row>
    <row r="417" spans="1:39" x14ac:dyDescent="0.35">
      <c r="A417" s="2" t="s">
        <v>1848</v>
      </c>
      <c r="B417" s="2" t="s">
        <v>1721</v>
      </c>
      <c r="Q417" s="2">
        <v>5603</v>
      </c>
      <c r="AF417" s="2">
        <v>2023</v>
      </c>
      <c r="AG417" s="2" t="s">
        <v>1294</v>
      </c>
      <c r="AJ417" s="2" t="s">
        <v>1295</v>
      </c>
    </row>
    <row r="418" spans="1:39" x14ac:dyDescent="0.35">
      <c r="A418" s="4" t="s">
        <v>384</v>
      </c>
      <c r="B418" s="4" t="s">
        <v>596</v>
      </c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5">
        <v>9999</v>
      </c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4">
        <v>2021</v>
      </c>
      <c r="AG418" s="4" t="s">
        <v>592</v>
      </c>
      <c r="AH418" s="4"/>
      <c r="AI418" s="4"/>
      <c r="AJ418" s="4" t="s">
        <v>619</v>
      </c>
      <c r="AK418" s="4"/>
      <c r="AL418" s="4"/>
      <c r="AM418" s="4"/>
    </row>
    <row r="419" spans="1:39" x14ac:dyDescent="0.35">
      <c r="A419" s="2" t="s">
        <v>385</v>
      </c>
      <c r="B419" s="2" t="s">
        <v>604</v>
      </c>
      <c r="C419" s="2" t="s">
        <v>1808</v>
      </c>
      <c r="D419" s="2" t="s">
        <v>1814</v>
      </c>
      <c r="Q419" s="3">
        <v>2000</v>
      </c>
      <c r="R419" s="3">
        <v>1800</v>
      </c>
      <c r="S419" s="3">
        <v>1804</v>
      </c>
      <c r="AF419" s="2">
        <v>2021</v>
      </c>
      <c r="AG419" s="2" t="s">
        <v>1294</v>
      </c>
      <c r="AJ419" s="2" t="s">
        <v>1295</v>
      </c>
    </row>
    <row r="420" spans="1:39" x14ac:dyDescent="0.35">
      <c r="A420" s="4" t="s">
        <v>386</v>
      </c>
      <c r="B420" s="4" t="s">
        <v>1035</v>
      </c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5">
        <v>9999</v>
      </c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4" t="s">
        <v>618</v>
      </c>
      <c r="AG420" s="4" t="s">
        <v>592</v>
      </c>
      <c r="AH420" s="4"/>
      <c r="AI420" s="4"/>
      <c r="AJ420" s="4" t="s">
        <v>619</v>
      </c>
      <c r="AK420" s="2" t="s">
        <v>1297</v>
      </c>
      <c r="AL420" s="2" t="s">
        <v>24</v>
      </c>
      <c r="AM420" s="2" t="s">
        <v>24</v>
      </c>
    </row>
    <row r="421" spans="1:39" x14ac:dyDescent="0.35">
      <c r="A421" s="2" t="s">
        <v>387</v>
      </c>
      <c r="B421" s="2" t="s">
        <v>1036</v>
      </c>
      <c r="Q421" s="3">
        <v>3420</v>
      </c>
      <c r="AF421" s="2">
        <v>2019</v>
      </c>
      <c r="AG421" s="2" t="s">
        <v>1294</v>
      </c>
      <c r="AJ421" s="2" t="s">
        <v>1295</v>
      </c>
      <c r="AM421" s="2" t="s">
        <v>24</v>
      </c>
    </row>
    <row r="422" spans="1:39" x14ac:dyDescent="0.35">
      <c r="A422" s="4" t="s">
        <v>388</v>
      </c>
      <c r="B422" s="4" t="s">
        <v>1034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5">
        <v>9999</v>
      </c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4">
        <v>2015</v>
      </c>
      <c r="AG422" s="4" t="s">
        <v>592</v>
      </c>
      <c r="AH422" s="4"/>
      <c r="AI422" s="4"/>
      <c r="AJ422" s="4" t="s">
        <v>619</v>
      </c>
      <c r="AK422" s="2" t="s">
        <v>1297</v>
      </c>
      <c r="AL422" s="2" t="s">
        <v>24</v>
      </c>
      <c r="AM422" s="2" t="s">
        <v>24</v>
      </c>
    </row>
    <row r="423" spans="1:39" x14ac:dyDescent="0.35">
      <c r="A423" s="2" t="s">
        <v>389</v>
      </c>
      <c r="B423" s="2" t="s">
        <v>1037</v>
      </c>
      <c r="Q423" s="3">
        <v>4636</v>
      </c>
      <c r="AF423" s="2">
        <v>2011</v>
      </c>
      <c r="AG423" s="2" t="s">
        <v>1294</v>
      </c>
      <c r="AJ423" s="2" t="s">
        <v>1295</v>
      </c>
      <c r="AL423" s="2" t="s">
        <v>24</v>
      </c>
      <c r="AM423" s="2" t="s">
        <v>24</v>
      </c>
    </row>
    <row r="424" spans="1:39" x14ac:dyDescent="0.35">
      <c r="A424" s="2" t="s">
        <v>1904</v>
      </c>
      <c r="B424" s="2" t="s">
        <v>1795</v>
      </c>
      <c r="Q424" s="2">
        <v>301</v>
      </c>
      <c r="AF424" s="2">
        <v>2023</v>
      </c>
      <c r="AG424" s="2" t="s">
        <v>1294</v>
      </c>
      <c r="AJ424" s="2" t="s">
        <v>1295</v>
      </c>
    </row>
    <row r="425" spans="1:39" x14ac:dyDescent="0.35">
      <c r="A425" s="2" t="s">
        <v>390</v>
      </c>
      <c r="B425" s="2" t="s">
        <v>1057</v>
      </c>
      <c r="Q425" s="3">
        <v>4631</v>
      </c>
      <c r="AF425" s="2">
        <v>2011</v>
      </c>
      <c r="AG425" s="2" t="s">
        <v>1294</v>
      </c>
      <c r="AJ425" s="2" t="s">
        <v>1295</v>
      </c>
      <c r="AL425" s="2" t="s">
        <v>24</v>
      </c>
      <c r="AM425" s="2" t="s">
        <v>24</v>
      </c>
    </row>
    <row r="426" spans="1:39" s="4" customFormat="1" x14ac:dyDescent="0.35">
      <c r="A426" s="2" t="s">
        <v>391</v>
      </c>
      <c r="B426" s="2" t="s">
        <v>1040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>
        <v>3418</v>
      </c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2">
        <v>2007</v>
      </c>
      <c r="AG426" s="2" t="s">
        <v>1294</v>
      </c>
      <c r="AH426" s="2"/>
      <c r="AI426" s="2"/>
      <c r="AJ426" s="2" t="s">
        <v>1295</v>
      </c>
      <c r="AK426" s="2"/>
      <c r="AL426" s="2" t="s">
        <v>24</v>
      </c>
      <c r="AM426" s="2" t="s">
        <v>24</v>
      </c>
    </row>
    <row r="427" spans="1:39" x14ac:dyDescent="0.35">
      <c r="A427" s="2" t="s">
        <v>392</v>
      </c>
      <c r="B427" s="2" t="s">
        <v>1042</v>
      </c>
      <c r="Q427" s="3">
        <v>4631</v>
      </c>
      <c r="AF427" s="2">
        <v>2007</v>
      </c>
      <c r="AG427" s="2" t="s">
        <v>1294</v>
      </c>
      <c r="AJ427" s="2" t="s">
        <v>1295</v>
      </c>
      <c r="AL427" s="2" t="s">
        <v>24</v>
      </c>
      <c r="AM427" s="2" t="s">
        <v>24</v>
      </c>
    </row>
    <row r="428" spans="1:39" x14ac:dyDescent="0.35">
      <c r="A428" s="2" t="s">
        <v>1857</v>
      </c>
      <c r="B428" s="2" t="s">
        <v>1734</v>
      </c>
      <c r="Q428" s="2">
        <v>4651</v>
      </c>
      <c r="AF428" s="2">
        <v>2023</v>
      </c>
      <c r="AG428" s="2" t="s">
        <v>1294</v>
      </c>
      <c r="AJ428" s="2" t="s">
        <v>1295</v>
      </c>
    </row>
    <row r="429" spans="1:39" x14ac:dyDescent="0.35">
      <c r="A429" s="2" t="s">
        <v>393</v>
      </c>
      <c r="B429" s="2" t="s">
        <v>1041</v>
      </c>
      <c r="Q429" s="3">
        <v>1539</v>
      </c>
      <c r="AF429" s="2">
        <v>2007</v>
      </c>
      <c r="AG429" s="2" t="s">
        <v>1294</v>
      </c>
      <c r="AJ429" s="2" t="s">
        <v>1295</v>
      </c>
      <c r="AL429" s="2" t="s">
        <v>24</v>
      </c>
      <c r="AM429" s="2" t="s">
        <v>24</v>
      </c>
    </row>
    <row r="430" spans="1:39" x14ac:dyDescent="0.35">
      <c r="A430" s="2" t="s">
        <v>394</v>
      </c>
      <c r="B430" s="2" t="s">
        <v>609</v>
      </c>
      <c r="Q430" s="3">
        <v>400</v>
      </c>
      <c r="AF430" s="2">
        <v>2021</v>
      </c>
      <c r="AG430" s="2" t="s">
        <v>1294</v>
      </c>
      <c r="AJ430" s="2" t="s">
        <v>1295</v>
      </c>
    </row>
    <row r="431" spans="1:39" x14ac:dyDescent="0.35">
      <c r="A431" s="2" t="s">
        <v>395</v>
      </c>
      <c r="B431" s="2" t="s">
        <v>1049</v>
      </c>
      <c r="Q431" s="3">
        <v>5423</v>
      </c>
      <c r="AF431" s="2" t="s">
        <v>618</v>
      </c>
      <c r="AG431" s="2" t="s">
        <v>1294</v>
      </c>
      <c r="AJ431" s="2" t="s">
        <v>1295</v>
      </c>
      <c r="AK431" s="2" t="s">
        <v>24</v>
      </c>
      <c r="AL431" s="2" t="s">
        <v>24</v>
      </c>
      <c r="AM431" s="2" t="s">
        <v>24</v>
      </c>
    </row>
    <row r="432" spans="1:39" x14ac:dyDescent="0.35">
      <c r="A432" s="2" t="s">
        <v>396</v>
      </c>
      <c r="B432" s="2" t="s">
        <v>1045</v>
      </c>
      <c r="Q432" s="3">
        <v>3424</v>
      </c>
      <c r="AF432" s="2" t="s">
        <v>618</v>
      </c>
      <c r="AG432" s="2" t="s">
        <v>1294</v>
      </c>
      <c r="AJ432" s="2" t="s">
        <v>1295</v>
      </c>
      <c r="AK432" s="2" t="s">
        <v>24</v>
      </c>
      <c r="AL432" s="2" t="s">
        <v>24</v>
      </c>
      <c r="AM432" s="2" t="s">
        <v>24</v>
      </c>
    </row>
    <row r="433" spans="1:39" x14ac:dyDescent="0.35">
      <c r="A433" s="2" t="s">
        <v>1913</v>
      </c>
      <c r="B433" s="2" t="s">
        <v>1812</v>
      </c>
      <c r="Q433" s="2">
        <v>1832</v>
      </c>
      <c r="AF433" s="2">
        <v>2023</v>
      </c>
      <c r="AG433" s="2" t="s">
        <v>1294</v>
      </c>
      <c r="AJ433" s="2" t="s">
        <v>1295</v>
      </c>
    </row>
    <row r="434" spans="1:39" x14ac:dyDescent="0.35">
      <c r="A434" s="2" t="s">
        <v>397</v>
      </c>
      <c r="B434" s="2" t="s">
        <v>1047</v>
      </c>
      <c r="Q434" s="3">
        <v>301</v>
      </c>
      <c r="AF434" s="2" t="s">
        <v>618</v>
      </c>
      <c r="AG434" s="2" t="s">
        <v>1294</v>
      </c>
      <c r="AJ434" s="2" t="s">
        <v>1295</v>
      </c>
      <c r="AK434" s="2" t="s">
        <v>24</v>
      </c>
      <c r="AL434" s="2" t="s">
        <v>24</v>
      </c>
      <c r="AM434" s="2" t="s">
        <v>24</v>
      </c>
    </row>
    <row r="435" spans="1:39" x14ac:dyDescent="0.35">
      <c r="A435" s="2" t="s">
        <v>398</v>
      </c>
      <c r="B435" s="2" t="s">
        <v>1051</v>
      </c>
      <c r="Q435" s="3">
        <v>3411</v>
      </c>
      <c r="AF435" s="2">
        <v>2007</v>
      </c>
      <c r="AG435" s="2" t="s">
        <v>1294</v>
      </c>
      <c r="AJ435" s="2" t="s">
        <v>1295</v>
      </c>
      <c r="AL435" s="2" t="s">
        <v>24</v>
      </c>
      <c r="AM435" s="2" t="s">
        <v>24</v>
      </c>
    </row>
    <row r="436" spans="1:39" x14ac:dyDescent="0.35">
      <c r="A436" s="2" t="s">
        <v>399</v>
      </c>
      <c r="B436" s="2" t="s">
        <v>1055</v>
      </c>
      <c r="Q436" s="3">
        <v>4631</v>
      </c>
      <c r="AF436" s="2" t="s">
        <v>618</v>
      </c>
      <c r="AG436" s="2" t="s">
        <v>1294</v>
      </c>
      <c r="AJ436" s="2" t="s">
        <v>1295</v>
      </c>
      <c r="AK436" s="2" t="s">
        <v>24</v>
      </c>
      <c r="AL436" s="2" t="s">
        <v>24</v>
      </c>
      <c r="AM436" s="2" t="s">
        <v>24</v>
      </c>
    </row>
    <row r="437" spans="1:39" x14ac:dyDescent="0.35">
      <c r="A437" s="2" t="s">
        <v>400</v>
      </c>
      <c r="B437" s="2" t="s">
        <v>1058</v>
      </c>
      <c r="Q437" s="3">
        <v>1860</v>
      </c>
      <c r="AF437" s="2" t="s">
        <v>618</v>
      </c>
      <c r="AG437" s="2" t="s">
        <v>1294</v>
      </c>
      <c r="AJ437" s="2" t="s">
        <v>1295</v>
      </c>
      <c r="AK437" s="2" t="s">
        <v>24</v>
      </c>
      <c r="AL437" s="2" t="s">
        <v>24</v>
      </c>
      <c r="AM437" s="2" t="s">
        <v>24</v>
      </c>
    </row>
    <row r="438" spans="1:39" x14ac:dyDescent="0.35">
      <c r="A438" s="2" t="s">
        <v>401</v>
      </c>
      <c r="B438" s="2" t="s">
        <v>1048</v>
      </c>
      <c r="Q438" s="3">
        <v>3027</v>
      </c>
      <c r="AF438" s="2" t="s">
        <v>618</v>
      </c>
      <c r="AG438" s="2" t="s">
        <v>1294</v>
      </c>
      <c r="AJ438" s="2" t="s">
        <v>1295</v>
      </c>
      <c r="AK438" s="2" t="s">
        <v>24</v>
      </c>
      <c r="AL438" s="2" t="s">
        <v>24</v>
      </c>
      <c r="AM438" s="2" t="s">
        <v>24</v>
      </c>
    </row>
    <row r="439" spans="1:39" x14ac:dyDescent="0.35">
      <c r="A439" s="2" t="s">
        <v>402</v>
      </c>
      <c r="B439" s="2" t="s">
        <v>1052</v>
      </c>
      <c r="Q439" s="3">
        <v>9999</v>
      </c>
      <c r="AF439" s="2" t="s">
        <v>618</v>
      </c>
      <c r="AG439" s="2" t="s">
        <v>592</v>
      </c>
      <c r="AJ439" s="2" t="s">
        <v>1053</v>
      </c>
      <c r="AK439" s="2" t="s">
        <v>24</v>
      </c>
      <c r="AL439" s="2" t="s">
        <v>24</v>
      </c>
      <c r="AM439" s="2" t="s">
        <v>24</v>
      </c>
    </row>
    <row r="440" spans="1:39" x14ac:dyDescent="0.35">
      <c r="A440" s="4" t="s">
        <v>403</v>
      </c>
      <c r="B440" s="4" t="s">
        <v>1060</v>
      </c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5">
        <v>9999</v>
      </c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>
        <v>2011</v>
      </c>
      <c r="AG440" s="4" t="s">
        <v>1298</v>
      </c>
      <c r="AH440" s="4"/>
      <c r="AI440" s="4"/>
      <c r="AJ440" s="4" t="s">
        <v>619</v>
      </c>
      <c r="AK440" s="2" t="s">
        <v>1297</v>
      </c>
      <c r="AL440" s="2" t="s">
        <v>24</v>
      </c>
      <c r="AM440" s="2" t="s">
        <v>24</v>
      </c>
    </row>
    <row r="441" spans="1:39" x14ac:dyDescent="0.35">
      <c r="A441" s="2" t="s">
        <v>404</v>
      </c>
      <c r="B441" s="2" t="s">
        <v>1046</v>
      </c>
      <c r="Q441" s="3">
        <v>1836</v>
      </c>
      <c r="AF441" s="2" t="s">
        <v>618</v>
      </c>
      <c r="AG441" s="2" t="s">
        <v>1294</v>
      </c>
      <c r="AJ441" s="2" t="s">
        <v>1295</v>
      </c>
      <c r="AK441" s="2" t="s">
        <v>24</v>
      </c>
      <c r="AL441" s="2" t="s">
        <v>24</v>
      </c>
      <c r="AM441" s="2" t="s">
        <v>24</v>
      </c>
    </row>
    <row r="442" spans="1:39" x14ac:dyDescent="0.35">
      <c r="A442" s="2" t="s">
        <v>405</v>
      </c>
      <c r="B442" s="2" t="s">
        <v>1061</v>
      </c>
      <c r="Q442" s="3">
        <v>5025</v>
      </c>
      <c r="AF442" s="2" t="s">
        <v>618</v>
      </c>
      <c r="AG442" s="2" t="s">
        <v>1294</v>
      </c>
      <c r="AJ442" s="2" t="s">
        <v>1295</v>
      </c>
      <c r="AK442" s="2" t="s">
        <v>24</v>
      </c>
      <c r="AL442" s="2" t="s">
        <v>24</v>
      </c>
      <c r="AM442" s="2" t="s">
        <v>24</v>
      </c>
    </row>
    <row r="443" spans="1:39" x14ac:dyDescent="0.35">
      <c r="A443" s="2" t="s">
        <v>406</v>
      </c>
      <c r="B443" s="2" t="s">
        <v>1039</v>
      </c>
      <c r="Q443" s="3">
        <v>1856</v>
      </c>
      <c r="AF443" s="2" t="s">
        <v>618</v>
      </c>
      <c r="AG443" s="2" t="s">
        <v>1294</v>
      </c>
      <c r="AJ443" s="2" t="s">
        <v>1295</v>
      </c>
      <c r="AK443" s="2" t="s">
        <v>24</v>
      </c>
      <c r="AL443" s="2" t="s">
        <v>24</v>
      </c>
      <c r="AM443" s="2" t="s">
        <v>24</v>
      </c>
    </row>
    <row r="444" spans="1:39" x14ac:dyDescent="0.35">
      <c r="A444" s="2" t="s">
        <v>407</v>
      </c>
      <c r="B444" s="2" t="s">
        <v>1050</v>
      </c>
      <c r="Q444" s="3">
        <v>1856</v>
      </c>
      <c r="AF444" s="2">
        <v>2019</v>
      </c>
      <c r="AG444" s="2" t="s">
        <v>1294</v>
      </c>
      <c r="AJ444" s="2" t="s">
        <v>1295</v>
      </c>
      <c r="AM444" s="2" t="s">
        <v>24</v>
      </c>
    </row>
    <row r="445" spans="1:39" x14ac:dyDescent="0.35">
      <c r="A445" s="2" t="s">
        <v>1929</v>
      </c>
      <c r="B445" s="2" t="s">
        <v>1837</v>
      </c>
      <c r="Q445" s="2">
        <v>5043</v>
      </c>
      <c r="AF445" s="2">
        <v>2023</v>
      </c>
      <c r="AG445" s="2" t="s">
        <v>1294</v>
      </c>
      <c r="AJ445" s="2" t="s">
        <v>1295</v>
      </c>
    </row>
    <row r="446" spans="1:39" x14ac:dyDescent="0.35">
      <c r="A446" s="2" t="s">
        <v>408</v>
      </c>
      <c r="B446" s="2" t="s">
        <v>1120</v>
      </c>
      <c r="Q446" s="3">
        <v>1840</v>
      </c>
      <c r="AF446" s="2" t="s">
        <v>618</v>
      </c>
      <c r="AG446" s="2" t="s">
        <v>1294</v>
      </c>
      <c r="AJ446" s="2" t="s">
        <v>1295</v>
      </c>
      <c r="AK446" s="2" t="s">
        <v>24</v>
      </c>
      <c r="AL446" s="2" t="s">
        <v>24</v>
      </c>
      <c r="AM446" s="2" t="s">
        <v>24</v>
      </c>
    </row>
    <row r="447" spans="1:39" x14ac:dyDescent="0.35">
      <c r="A447" s="2" t="s">
        <v>409</v>
      </c>
      <c r="B447" s="2" t="s">
        <v>1068</v>
      </c>
      <c r="Q447" s="3">
        <v>1840</v>
      </c>
      <c r="AF447" s="2">
        <v>2015</v>
      </c>
      <c r="AG447" s="2" t="s">
        <v>1294</v>
      </c>
      <c r="AJ447" s="2" t="s">
        <v>1295</v>
      </c>
      <c r="AL447" s="2" t="s">
        <v>24</v>
      </c>
      <c r="AM447" s="2" t="s">
        <v>24</v>
      </c>
    </row>
    <row r="448" spans="1:39" x14ac:dyDescent="0.35">
      <c r="A448" s="2" t="s">
        <v>1924</v>
      </c>
      <c r="B448" s="2" t="s">
        <v>1832</v>
      </c>
      <c r="Q448" s="2">
        <v>180402</v>
      </c>
      <c r="AF448" s="2">
        <v>2023</v>
      </c>
      <c r="AG448" s="2" t="s">
        <v>1294</v>
      </c>
      <c r="AJ448" s="2" t="s">
        <v>1295</v>
      </c>
    </row>
    <row r="449" spans="1:39" x14ac:dyDescent="0.35">
      <c r="A449" s="2" t="s">
        <v>410</v>
      </c>
      <c r="B449" s="2" t="s">
        <v>1075</v>
      </c>
      <c r="C449" s="2" t="s">
        <v>1077</v>
      </c>
      <c r="Q449" s="3">
        <v>4226</v>
      </c>
      <c r="R449" s="3">
        <v>1837</v>
      </c>
      <c r="AF449" s="2" t="s">
        <v>618</v>
      </c>
      <c r="AG449" s="2" t="s">
        <v>1294</v>
      </c>
      <c r="AJ449" s="2" t="s">
        <v>1295</v>
      </c>
      <c r="AK449" s="2" t="s">
        <v>24</v>
      </c>
      <c r="AL449" s="2" t="s">
        <v>24</v>
      </c>
      <c r="AM449" s="2" t="s">
        <v>24</v>
      </c>
    </row>
    <row r="450" spans="1:39" x14ac:dyDescent="0.35">
      <c r="A450" s="2" t="s">
        <v>1888</v>
      </c>
      <c r="B450" s="2" t="s">
        <v>1774</v>
      </c>
      <c r="Q450" s="2">
        <v>4204</v>
      </c>
      <c r="AF450" s="2">
        <v>2023</v>
      </c>
      <c r="AG450" s="2" t="s">
        <v>1294</v>
      </c>
      <c r="AJ450" s="2" t="s">
        <v>1295</v>
      </c>
    </row>
    <row r="451" spans="1:39" x14ac:dyDescent="0.35">
      <c r="A451" s="2" t="s">
        <v>411</v>
      </c>
      <c r="B451" s="2" t="s">
        <v>1088</v>
      </c>
      <c r="Q451" s="3">
        <v>5043</v>
      </c>
      <c r="AF451" s="2" t="s">
        <v>618</v>
      </c>
      <c r="AG451" s="2" t="s">
        <v>1294</v>
      </c>
      <c r="AJ451" s="2" t="s">
        <v>1295</v>
      </c>
      <c r="AK451" s="2" t="s">
        <v>24</v>
      </c>
      <c r="AL451" s="2" t="s">
        <v>24</v>
      </c>
      <c r="AM451" s="2" t="s">
        <v>24</v>
      </c>
    </row>
    <row r="452" spans="1:39" x14ac:dyDescent="0.35">
      <c r="A452" s="2" t="s">
        <v>412</v>
      </c>
      <c r="B452" s="2" t="s">
        <v>914</v>
      </c>
      <c r="Q452" s="3">
        <v>5413</v>
      </c>
      <c r="AF452" s="2" t="s">
        <v>618</v>
      </c>
      <c r="AG452" s="2" t="s">
        <v>1294</v>
      </c>
      <c r="AJ452" s="2" t="s">
        <v>1295</v>
      </c>
      <c r="AK452" s="2" t="s">
        <v>24</v>
      </c>
      <c r="AL452" s="2" t="s">
        <v>24</v>
      </c>
      <c r="AM452" s="2" t="s">
        <v>24</v>
      </c>
    </row>
    <row r="453" spans="1:39" x14ac:dyDescent="0.35">
      <c r="A453" s="2" t="s">
        <v>413</v>
      </c>
      <c r="B453" s="2" t="s">
        <v>1136</v>
      </c>
      <c r="Q453" s="3">
        <v>3039</v>
      </c>
      <c r="AF453" s="2">
        <v>2007</v>
      </c>
      <c r="AG453" s="2" t="s">
        <v>1294</v>
      </c>
      <c r="AJ453" s="2" t="s">
        <v>1295</v>
      </c>
      <c r="AL453" s="2" t="s">
        <v>24</v>
      </c>
      <c r="AM453" s="2" t="s">
        <v>24</v>
      </c>
    </row>
    <row r="454" spans="1:39" x14ac:dyDescent="0.35">
      <c r="A454" s="2" t="s">
        <v>414</v>
      </c>
      <c r="B454" s="2" t="s">
        <v>1089</v>
      </c>
      <c r="Q454" s="3">
        <v>1875</v>
      </c>
      <c r="AF454" s="2" t="s">
        <v>618</v>
      </c>
      <c r="AG454" s="2" t="s">
        <v>1294</v>
      </c>
      <c r="AJ454" s="2" t="s">
        <v>1295</v>
      </c>
      <c r="AK454" s="2" t="s">
        <v>24</v>
      </c>
      <c r="AL454" s="2" t="s">
        <v>24</v>
      </c>
      <c r="AM454" s="2" t="s">
        <v>24</v>
      </c>
    </row>
    <row r="455" spans="1:39" x14ac:dyDescent="0.35">
      <c r="A455" s="2" t="s">
        <v>415</v>
      </c>
      <c r="B455" s="2" t="s">
        <v>1081</v>
      </c>
      <c r="Q455" s="3">
        <v>1816</v>
      </c>
      <c r="AF455" s="2" t="s">
        <v>618</v>
      </c>
      <c r="AG455" s="2" t="s">
        <v>1294</v>
      </c>
      <c r="AJ455" s="2" t="s">
        <v>1295</v>
      </c>
      <c r="AK455" s="2" t="s">
        <v>24</v>
      </c>
      <c r="AL455" s="2" t="s">
        <v>24</v>
      </c>
      <c r="AM455" s="2" t="s">
        <v>24</v>
      </c>
    </row>
    <row r="456" spans="1:39" x14ac:dyDescent="0.35">
      <c r="A456" s="2" t="s">
        <v>416</v>
      </c>
      <c r="B456" s="2" t="s">
        <v>830</v>
      </c>
      <c r="Q456" s="3">
        <v>3039</v>
      </c>
      <c r="AF456" s="2">
        <v>2011</v>
      </c>
      <c r="AG456" s="2" t="s">
        <v>1294</v>
      </c>
      <c r="AJ456" s="2" t="s">
        <v>1295</v>
      </c>
      <c r="AL456" s="2" t="s">
        <v>24</v>
      </c>
      <c r="AM456" s="2" t="s">
        <v>24</v>
      </c>
    </row>
    <row r="457" spans="1:39" x14ac:dyDescent="0.35">
      <c r="A457" s="2" t="s">
        <v>417</v>
      </c>
      <c r="B457" s="2" t="s">
        <v>1067</v>
      </c>
      <c r="AF457" s="2">
        <v>2015</v>
      </c>
      <c r="AG457" s="2" t="s">
        <v>1294</v>
      </c>
      <c r="AJ457" s="2" t="s">
        <v>1295</v>
      </c>
      <c r="AL457" s="2" t="s">
        <v>24</v>
      </c>
      <c r="AM457" s="2" t="s">
        <v>24</v>
      </c>
    </row>
    <row r="458" spans="1:39" x14ac:dyDescent="0.35">
      <c r="A458" s="2" t="s">
        <v>418</v>
      </c>
      <c r="B458" s="2" t="s">
        <v>1108</v>
      </c>
      <c r="Q458" s="3">
        <v>5441</v>
      </c>
      <c r="AF458" s="2">
        <v>2011</v>
      </c>
      <c r="AG458" s="2" t="s">
        <v>1294</v>
      </c>
      <c r="AJ458" s="2" t="s">
        <v>1295</v>
      </c>
      <c r="AL458" s="2" t="s">
        <v>24</v>
      </c>
      <c r="AM458" s="2" t="s">
        <v>24</v>
      </c>
    </row>
    <row r="459" spans="1:39" x14ac:dyDescent="0.35">
      <c r="A459" s="2" t="s">
        <v>419</v>
      </c>
      <c r="B459" s="2" t="s">
        <v>1084</v>
      </c>
      <c r="C459" s="2" t="s">
        <v>1072</v>
      </c>
      <c r="D459" s="2" t="s">
        <v>1064</v>
      </c>
      <c r="AF459" s="2">
        <v>2015</v>
      </c>
      <c r="AG459" s="2" t="s">
        <v>1294</v>
      </c>
      <c r="AJ459" s="2" t="s">
        <v>642</v>
      </c>
      <c r="AL459" s="2" t="s">
        <v>24</v>
      </c>
      <c r="AM459" s="2" t="s">
        <v>24</v>
      </c>
    </row>
    <row r="460" spans="1:39" x14ac:dyDescent="0.35">
      <c r="A460" s="2" t="s">
        <v>420</v>
      </c>
      <c r="B460" s="2" t="s">
        <v>1090</v>
      </c>
      <c r="Q460" s="3">
        <v>91</v>
      </c>
      <c r="AJ460" s="2" t="s">
        <v>1295</v>
      </c>
      <c r="AM460" s="2" t="s">
        <v>24</v>
      </c>
    </row>
    <row r="461" spans="1:39" x14ac:dyDescent="0.35">
      <c r="A461" s="4" t="s">
        <v>421</v>
      </c>
      <c r="B461" s="4" t="s">
        <v>1071</v>
      </c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5">
        <v>92</v>
      </c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4" t="s">
        <v>618</v>
      </c>
      <c r="AG461" s="4" t="s">
        <v>592</v>
      </c>
      <c r="AH461" s="4"/>
      <c r="AI461" s="4"/>
      <c r="AJ461" s="4" t="s">
        <v>642</v>
      </c>
      <c r="AK461" s="4" t="s">
        <v>24</v>
      </c>
      <c r="AL461" s="2" t="s">
        <v>24</v>
      </c>
      <c r="AM461" s="2" t="s">
        <v>24</v>
      </c>
    </row>
    <row r="462" spans="1:39" x14ac:dyDescent="0.35">
      <c r="A462" s="2" t="s">
        <v>422</v>
      </c>
      <c r="B462" s="2" t="s">
        <v>1083</v>
      </c>
      <c r="Q462" s="3">
        <v>5441</v>
      </c>
      <c r="AF462" s="2" t="s">
        <v>618</v>
      </c>
      <c r="AG462" s="2" t="s">
        <v>1294</v>
      </c>
      <c r="AJ462" s="2" t="s">
        <v>1295</v>
      </c>
      <c r="AK462" s="2" t="s">
        <v>24</v>
      </c>
      <c r="AL462" s="2" t="s">
        <v>24</v>
      </c>
      <c r="AM462" s="2" t="s">
        <v>24</v>
      </c>
    </row>
    <row r="463" spans="1:39" x14ac:dyDescent="0.35">
      <c r="A463" s="2" t="s">
        <v>1917</v>
      </c>
      <c r="B463" s="2" t="s">
        <v>1817</v>
      </c>
      <c r="C463" s="2" t="s">
        <v>1818</v>
      </c>
      <c r="Q463" s="3">
        <v>5600</v>
      </c>
      <c r="R463" s="3">
        <v>5600</v>
      </c>
      <c r="AF463" s="2">
        <v>2023</v>
      </c>
      <c r="AG463" s="2" t="s">
        <v>1294</v>
      </c>
      <c r="AJ463" s="2" t="s">
        <v>1295</v>
      </c>
    </row>
    <row r="464" spans="1:39" x14ac:dyDescent="0.35">
      <c r="A464" s="2" t="s">
        <v>423</v>
      </c>
      <c r="B464" s="2" t="s">
        <v>1104</v>
      </c>
      <c r="Q464" s="3">
        <v>9999</v>
      </c>
      <c r="AG464" s="2" t="s">
        <v>1294</v>
      </c>
      <c r="AJ464" s="2" t="s">
        <v>1295</v>
      </c>
      <c r="AM464" s="2" t="s">
        <v>24</v>
      </c>
    </row>
    <row r="465" spans="1:39" x14ac:dyDescent="0.35">
      <c r="A465" s="2" t="s">
        <v>424</v>
      </c>
      <c r="B465" s="2" t="s">
        <v>1150</v>
      </c>
      <c r="AG465" s="2" t="s">
        <v>1294</v>
      </c>
      <c r="AJ465" s="2" t="s">
        <v>1295</v>
      </c>
      <c r="AM465" s="2" t="s">
        <v>24</v>
      </c>
    </row>
    <row r="466" spans="1:39" x14ac:dyDescent="0.35">
      <c r="A466" s="2" t="s">
        <v>425</v>
      </c>
      <c r="B466" s="2" t="s">
        <v>1070</v>
      </c>
      <c r="Q466" s="3">
        <v>4650</v>
      </c>
      <c r="AF466" s="2">
        <v>2011</v>
      </c>
      <c r="AG466" s="2" t="s">
        <v>1294</v>
      </c>
      <c r="AJ466" s="2" t="s">
        <v>1295</v>
      </c>
      <c r="AL466" s="2" t="s">
        <v>24</v>
      </c>
      <c r="AM466" s="2" t="s">
        <v>24</v>
      </c>
    </row>
    <row r="467" spans="1:39" x14ac:dyDescent="0.35">
      <c r="A467" s="4" t="s">
        <v>426</v>
      </c>
      <c r="B467" s="4" t="s">
        <v>1073</v>
      </c>
      <c r="C467" s="4" t="s">
        <v>1107</v>
      </c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5">
        <v>9999</v>
      </c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4">
        <v>2007</v>
      </c>
      <c r="AG467" s="4" t="s">
        <v>1294</v>
      </c>
      <c r="AH467" s="4"/>
      <c r="AI467" s="4"/>
      <c r="AJ467" s="4" t="s">
        <v>619</v>
      </c>
      <c r="AK467" s="2" t="s">
        <v>1297</v>
      </c>
      <c r="AL467" s="2" t="s">
        <v>24</v>
      </c>
      <c r="AM467" s="2" t="s">
        <v>24</v>
      </c>
    </row>
    <row r="468" spans="1:39" x14ac:dyDescent="0.35">
      <c r="A468" s="2" t="s">
        <v>427</v>
      </c>
      <c r="B468" s="2" t="s">
        <v>1038</v>
      </c>
      <c r="Q468" s="3">
        <v>5424</v>
      </c>
      <c r="AF468" s="2">
        <v>2015</v>
      </c>
      <c r="AG468" s="2" t="s">
        <v>1294</v>
      </c>
      <c r="AJ468" s="2" t="s">
        <v>1295</v>
      </c>
      <c r="AL468" s="2" t="s">
        <v>24</v>
      </c>
      <c r="AM468" s="2" t="s">
        <v>24</v>
      </c>
    </row>
    <row r="469" spans="1:39" x14ac:dyDescent="0.35">
      <c r="A469" s="2" t="s">
        <v>428</v>
      </c>
      <c r="B469" s="2" t="s">
        <v>1076</v>
      </c>
      <c r="Q469" s="3">
        <v>92</v>
      </c>
      <c r="AG469" s="2" t="s">
        <v>1294</v>
      </c>
      <c r="AJ469" s="2" t="s">
        <v>1295</v>
      </c>
      <c r="AM469" s="2" t="s">
        <v>24</v>
      </c>
    </row>
    <row r="470" spans="1:39" x14ac:dyDescent="0.35">
      <c r="A470" s="2" t="s">
        <v>429</v>
      </c>
      <c r="B470" s="2" t="s">
        <v>1159</v>
      </c>
      <c r="Q470" s="3">
        <v>4628</v>
      </c>
      <c r="AF470" s="2" t="s">
        <v>618</v>
      </c>
      <c r="AG470" s="2" t="s">
        <v>1294</v>
      </c>
      <c r="AJ470" s="2" t="s">
        <v>1295</v>
      </c>
      <c r="AK470" s="2" t="s">
        <v>24</v>
      </c>
      <c r="AL470" s="2" t="s">
        <v>24</v>
      </c>
      <c r="AM470" s="2" t="s">
        <v>24</v>
      </c>
    </row>
    <row r="471" spans="1:39" x14ac:dyDescent="0.35">
      <c r="A471" s="2" t="s">
        <v>430</v>
      </c>
      <c r="B471" s="2" t="s">
        <v>1116</v>
      </c>
      <c r="C471" s="2" t="s">
        <v>1074</v>
      </c>
      <c r="D471" s="2" t="s">
        <v>1117</v>
      </c>
      <c r="E471" s="2" t="s">
        <v>1069</v>
      </c>
      <c r="F471" s="2" t="s">
        <v>1078</v>
      </c>
      <c r="G471" s="2" t="s">
        <v>1733</v>
      </c>
      <c r="Q471" s="3">
        <v>1108</v>
      </c>
      <c r="R471" s="3">
        <v>4602</v>
      </c>
      <c r="S471" s="3">
        <v>4637</v>
      </c>
      <c r="T471" s="3">
        <v>4638</v>
      </c>
      <c r="U471" s="3">
        <v>5419</v>
      </c>
      <c r="V471" s="3">
        <v>3418</v>
      </c>
      <c r="AF471" s="2" t="s">
        <v>618</v>
      </c>
      <c r="AG471" s="2" t="s">
        <v>1294</v>
      </c>
      <c r="AJ471" s="2" t="s">
        <v>1295</v>
      </c>
      <c r="AK471" s="2" t="s">
        <v>24</v>
      </c>
      <c r="AL471" s="2" t="s">
        <v>24</v>
      </c>
      <c r="AM471" s="2" t="s">
        <v>24</v>
      </c>
    </row>
    <row r="472" spans="1:39" x14ac:dyDescent="0.35">
      <c r="A472" s="2" t="s">
        <v>431</v>
      </c>
      <c r="B472" s="2" t="s">
        <v>1121</v>
      </c>
      <c r="Q472" s="3">
        <v>4647</v>
      </c>
      <c r="AF472" s="2" t="s">
        <v>618</v>
      </c>
      <c r="AG472" s="2" t="s">
        <v>1294</v>
      </c>
      <c r="AJ472" s="2" t="s">
        <v>1295</v>
      </c>
      <c r="AK472" s="2" t="s">
        <v>24</v>
      </c>
      <c r="AL472" s="2" t="s">
        <v>24</v>
      </c>
      <c r="AM472" s="2" t="s">
        <v>24</v>
      </c>
    </row>
    <row r="473" spans="1:39" x14ac:dyDescent="0.35">
      <c r="A473" s="2" t="s">
        <v>432</v>
      </c>
      <c r="B473" s="2" t="s">
        <v>1119</v>
      </c>
      <c r="Q473" s="3">
        <v>4629</v>
      </c>
      <c r="AF473" s="2" t="s">
        <v>618</v>
      </c>
      <c r="AG473" s="2" t="s">
        <v>1294</v>
      </c>
      <c r="AJ473" s="2" t="s">
        <v>1295</v>
      </c>
      <c r="AK473" s="2" t="s">
        <v>24</v>
      </c>
      <c r="AL473" s="2" t="s">
        <v>24</v>
      </c>
      <c r="AM473" s="2" t="s">
        <v>24</v>
      </c>
    </row>
    <row r="474" spans="1:39" x14ac:dyDescent="0.35">
      <c r="A474" s="2" t="s">
        <v>433</v>
      </c>
      <c r="B474" s="2" t="s">
        <v>1093</v>
      </c>
      <c r="Q474" s="3">
        <v>4619</v>
      </c>
      <c r="AF474" s="2">
        <v>2007</v>
      </c>
      <c r="AG474" s="2" t="s">
        <v>1294</v>
      </c>
      <c r="AJ474" s="2" t="s">
        <v>1295</v>
      </c>
      <c r="AL474" s="2" t="s">
        <v>24</v>
      </c>
      <c r="AM474" s="2" t="s">
        <v>24</v>
      </c>
    </row>
    <row r="475" spans="1:39" x14ac:dyDescent="0.35">
      <c r="A475" s="2" t="s">
        <v>1909</v>
      </c>
      <c r="B475" s="2" t="s">
        <v>1806</v>
      </c>
      <c r="Q475" s="2">
        <v>4632</v>
      </c>
      <c r="AF475" s="2">
        <v>2023</v>
      </c>
      <c r="AG475" s="2" t="s">
        <v>1294</v>
      </c>
      <c r="AJ475" s="2" t="s">
        <v>1295</v>
      </c>
    </row>
    <row r="476" spans="1:39" x14ac:dyDescent="0.35">
      <c r="A476" s="2" t="s">
        <v>434</v>
      </c>
      <c r="B476" s="2" t="s">
        <v>1138</v>
      </c>
      <c r="C476" s="2" t="s">
        <v>1143</v>
      </c>
      <c r="Q476" s="3">
        <v>3425</v>
      </c>
      <c r="R476" s="3">
        <v>3425</v>
      </c>
      <c r="AF476" s="2" t="s">
        <v>618</v>
      </c>
      <c r="AG476" s="2" t="s">
        <v>1294</v>
      </c>
      <c r="AJ476" s="2" t="s">
        <v>1295</v>
      </c>
      <c r="AK476" s="2" t="s">
        <v>24</v>
      </c>
      <c r="AL476" s="2" t="s">
        <v>24</v>
      </c>
      <c r="AM476" s="2" t="s">
        <v>24</v>
      </c>
    </row>
    <row r="477" spans="1:39" x14ac:dyDescent="0.35">
      <c r="A477" s="2" t="s">
        <v>435</v>
      </c>
      <c r="B477" s="2" t="s">
        <v>1142</v>
      </c>
      <c r="Q477" s="3">
        <v>3425</v>
      </c>
      <c r="AF477" s="2">
        <v>2019</v>
      </c>
      <c r="AG477" s="2" t="s">
        <v>1294</v>
      </c>
      <c r="AJ477" s="2" t="s">
        <v>1295</v>
      </c>
      <c r="AM477" s="2" t="s">
        <v>24</v>
      </c>
    </row>
    <row r="478" spans="1:39" x14ac:dyDescent="0.35">
      <c r="A478" s="2" t="s">
        <v>436</v>
      </c>
      <c r="B478" s="2" t="s">
        <v>1079</v>
      </c>
      <c r="Q478" s="3">
        <v>1103</v>
      </c>
      <c r="AF478" s="2" t="s">
        <v>618</v>
      </c>
      <c r="AG478" s="2" t="s">
        <v>1294</v>
      </c>
      <c r="AJ478" s="2" t="s">
        <v>1295</v>
      </c>
      <c r="AK478" s="2" t="s">
        <v>24</v>
      </c>
      <c r="AL478" s="2" t="s">
        <v>24</v>
      </c>
      <c r="AM478" s="2" t="s">
        <v>24</v>
      </c>
    </row>
    <row r="479" spans="1:39" x14ac:dyDescent="0.35">
      <c r="A479" s="2" t="s">
        <v>437</v>
      </c>
      <c r="B479" s="2" t="s">
        <v>1110</v>
      </c>
      <c r="Q479" s="3">
        <v>1119</v>
      </c>
      <c r="AF479" s="2">
        <v>2015</v>
      </c>
      <c r="AG479" s="2" t="s">
        <v>1294</v>
      </c>
      <c r="AJ479" s="2" t="s">
        <v>1295</v>
      </c>
      <c r="AL479" s="2" t="s">
        <v>24</v>
      </c>
      <c r="AM479" s="2" t="s">
        <v>24</v>
      </c>
    </row>
    <row r="480" spans="1:39" x14ac:dyDescent="0.35">
      <c r="A480" s="2" t="s">
        <v>438</v>
      </c>
      <c r="B480" s="2" t="s">
        <v>1102</v>
      </c>
      <c r="Q480" s="3">
        <v>3813</v>
      </c>
      <c r="AF480" s="2">
        <v>2019</v>
      </c>
      <c r="AG480" s="2" t="s">
        <v>1294</v>
      </c>
      <c r="AJ480" s="2" t="s">
        <v>1295</v>
      </c>
      <c r="AM480" s="2" t="s">
        <v>24</v>
      </c>
    </row>
    <row r="481" spans="1:39" x14ac:dyDescent="0.35">
      <c r="A481" s="2" t="s">
        <v>439</v>
      </c>
      <c r="B481" s="2" t="s">
        <v>1066</v>
      </c>
      <c r="C481" s="2" t="s">
        <v>1718</v>
      </c>
      <c r="Q481" s="3">
        <v>3003</v>
      </c>
      <c r="R481" s="3">
        <v>3105</v>
      </c>
      <c r="AF481" s="2">
        <v>2019</v>
      </c>
      <c r="AG481" s="2" t="s">
        <v>1294</v>
      </c>
      <c r="AJ481" s="2" t="s">
        <v>1295</v>
      </c>
      <c r="AM481" s="2" t="s">
        <v>24</v>
      </c>
    </row>
    <row r="482" spans="1:39" x14ac:dyDescent="0.35">
      <c r="A482" s="2" t="s">
        <v>1883</v>
      </c>
      <c r="B482" s="2" t="s">
        <v>1768</v>
      </c>
      <c r="Q482" s="2">
        <v>5616</v>
      </c>
      <c r="AF482" s="2">
        <v>2023</v>
      </c>
      <c r="AG482" s="2" t="s">
        <v>1294</v>
      </c>
      <c r="AJ482" s="2" t="s">
        <v>1295</v>
      </c>
    </row>
    <row r="483" spans="1:39" x14ac:dyDescent="0.35">
      <c r="A483" s="2" t="s">
        <v>440</v>
      </c>
      <c r="B483" s="2" t="s">
        <v>1152</v>
      </c>
      <c r="Q483" s="3">
        <v>3802</v>
      </c>
      <c r="AF483" s="2">
        <v>2015</v>
      </c>
      <c r="AG483" s="2" t="s">
        <v>1294</v>
      </c>
      <c r="AJ483" s="2" t="s">
        <v>1295</v>
      </c>
      <c r="AL483" s="2" t="s">
        <v>24</v>
      </c>
      <c r="AM483" s="2" t="s">
        <v>24</v>
      </c>
    </row>
    <row r="484" spans="1:39" x14ac:dyDescent="0.35">
      <c r="A484" s="2" t="s">
        <v>441</v>
      </c>
      <c r="B484" s="2" t="s">
        <v>1082</v>
      </c>
      <c r="Q484" s="3">
        <v>1820</v>
      </c>
      <c r="AF484" s="2">
        <v>2007</v>
      </c>
      <c r="AG484" s="2" t="s">
        <v>1294</v>
      </c>
      <c r="AJ484" s="2" t="s">
        <v>1295</v>
      </c>
      <c r="AL484" s="2" t="s">
        <v>24</v>
      </c>
      <c r="AM484" s="2" t="s">
        <v>24</v>
      </c>
    </row>
    <row r="485" spans="1:39" x14ac:dyDescent="0.35">
      <c r="A485" s="2" t="s">
        <v>442</v>
      </c>
      <c r="B485" s="2" t="s">
        <v>1109</v>
      </c>
      <c r="Q485" s="3">
        <v>5402</v>
      </c>
      <c r="AF485" s="2" t="s">
        <v>618</v>
      </c>
      <c r="AG485" s="2" t="s">
        <v>1294</v>
      </c>
      <c r="AJ485" s="2" t="s">
        <v>1295</v>
      </c>
      <c r="AK485" s="2" t="s">
        <v>24</v>
      </c>
      <c r="AL485" s="2" t="s">
        <v>24</v>
      </c>
      <c r="AM485" s="2" t="s">
        <v>24</v>
      </c>
    </row>
    <row r="486" spans="1:39" x14ac:dyDescent="0.35">
      <c r="A486" s="2" t="s">
        <v>443</v>
      </c>
      <c r="B486" s="2" t="s">
        <v>1092</v>
      </c>
      <c r="Q486" s="3">
        <v>5032</v>
      </c>
      <c r="AF486" s="2">
        <v>2019</v>
      </c>
      <c r="AG486" s="2" t="s">
        <v>1294</v>
      </c>
      <c r="AJ486" s="2" t="s">
        <v>1295</v>
      </c>
      <c r="AM486" s="2" t="s">
        <v>24</v>
      </c>
    </row>
    <row r="487" spans="1:39" x14ac:dyDescent="0.35">
      <c r="A487" s="2" t="s">
        <v>444</v>
      </c>
      <c r="B487" s="2" t="s">
        <v>1096</v>
      </c>
      <c r="Q487" s="3">
        <v>301</v>
      </c>
      <c r="AF487" s="2">
        <v>2019</v>
      </c>
      <c r="AG487" s="2" t="s">
        <v>1294</v>
      </c>
      <c r="AJ487" s="2" t="s">
        <v>1295</v>
      </c>
      <c r="AM487" s="2" t="s">
        <v>24</v>
      </c>
    </row>
    <row r="488" spans="1:39" x14ac:dyDescent="0.35">
      <c r="A488" s="2" t="s">
        <v>445</v>
      </c>
      <c r="B488" s="2" t="s">
        <v>1097</v>
      </c>
      <c r="C488" s="2" t="s">
        <v>1719</v>
      </c>
      <c r="Q488" s="3">
        <v>5421</v>
      </c>
      <c r="R488" s="3">
        <v>5530</v>
      </c>
      <c r="AF488" s="2">
        <v>2019</v>
      </c>
      <c r="AG488" s="2" t="s">
        <v>1294</v>
      </c>
      <c r="AJ488" s="2" t="s">
        <v>1295</v>
      </c>
      <c r="AM488" s="2" t="s">
        <v>24</v>
      </c>
    </row>
    <row r="489" spans="1:39" x14ac:dyDescent="0.35">
      <c r="A489" s="4" t="s">
        <v>446</v>
      </c>
      <c r="B489" s="4" t="s">
        <v>1133</v>
      </c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5">
        <v>9999</v>
      </c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4" t="s">
        <v>618</v>
      </c>
      <c r="AG489" s="4" t="s">
        <v>1298</v>
      </c>
      <c r="AH489" s="4"/>
      <c r="AI489" s="4"/>
      <c r="AJ489" s="4" t="s">
        <v>619</v>
      </c>
      <c r="AK489" s="2" t="s">
        <v>1297</v>
      </c>
      <c r="AL489" s="2" t="s">
        <v>24</v>
      </c>
      <c r="AM489" s="2" t="s">
        <v>24</v>
      </c>
    </row>
    <row r="490" spans="1:39" x14ac:dyDescent="0.35">
      <c r="A490" s="2" t="s">
        <v>447</v>
      </c>
      <c r="B490" s="2" t="s">
        <v>1062</v>
      </c>
      <c r="Q490" s="3">
        <v>5421</v>
      </c>
      <c r="AF490" s="2" t="s">
        <v>618</v>
      </c>
      <c r="AG490" s="2" t="s">
        <v>1294</v>
      </c>
      <c r="AJ490" s="2" t="s">
        <v>1295</v>
      </c>
      <c r="AK490" s="2" t="s">
        <v>24</v>
      </c>
      <c r="AL490" s="2" t="s">
        <v>24</v>
      </c>
      <c r="AM490" s="2" t="s">
        <v>24</v>
      </c>
    </row>
    <row r="491" spans="1:39" x14ac:dyDescent="0.35">
      <c r="A491" s="2" t="s">
        <v>448</v>
      </c>
      <c r="B491" s="2" t="s">
        <v>1151</v>
      </c>
      <c r="Q491" s="3">
        <v>5421</v>
      </c>
      <c r="AF491" s="2" t="s">
        <v>618</v>
      </c>
      <c r="AG491" s="2" t="s">
        <v>1294</v>
      </c>
      <c r="AJ491" s="2" t="s">
        <v>1295</v>
      </c>
      <c r="AK491" s="2" t="s">
        <v>24</v>
      </c>
      <c r="AL491" s="2" t="s">
        <v>24</v>
      </c>
      <c r="AM491" s="2" t="s">
        <v>24</v>
      </c>
    </row>
    <row r="492" spans="1:39" x14ac:dyDescent="0.35">
      <c r="A492" s="2" t="s">
        <v>449</v>
      </c>
      <c r="B492" s="2" t="s">
        <v>1147</v>
      </c>
      <c r="Q492" s="3">
        <v>4642</v>
      </c>
      <c r="AF492" s="2" t="s">
        <v>618</v>
      </c>
      <c r="AG492" s="2" t="s">
        <v>1294</v>
      </c>
      <c r="AJ492" s="2" t="s">
        <v>1295</v>
      </c>
      <c r="AK492" s="2" t="s">
        <v>24</v>
      </c>
      <c r="AL492" s="2" t="s">
        <v>24</v>
      </c>
      <c r="AM492" s="2" t="s">
        <v>24</v>
      </c>
    </row>
    <row r="493" spans="1:39" x14ac:dyDescent="0.35">
      <c r="A493" s="2" t="s">
        <v>450</v>
      </c>
      <c r="B493" s="2" t="s">
        <v>1145</v>
      </c>
      <c r="Q493" s="3">
        <v>4224</v>
      </c>
      <c r="AF493" s="2" t="s">
        <v>618</v>
      </c>
      <c r="AG493" s="2" t="s">
        <v>1294</v>
      </c>
      <c r="AJ493" s="2" t="s">
        <v>1295</v>
      </c>
      <c r="AK493" s="2" t="s">
        <v>24</v>
      </c>
      <c r="AL493" s="2" t="s">
        <v>24</v>
      </c>
      <c r="AM493" s="2" t="s">
        <v>24</v>
      </c>
    </row>
    <row r="494" spans="1:39" x14ac:dyDescent="0.35">
      <c r="A494" s="2" t="s">
        <v>451</v>
      </c>
      <c r="B494" s="2" t="s">
        <v>1148</v>
      </c>
      <c r="Q494" s="3">
        <v>1835</v>
      </c>
      <c r="AF494" s="2" t="s">
        <v>618</v>
      </c>
      <c r="AG494" s="2" t="s">
        <v>1294</v>
      </c>
      <c r="AJ494" s="2" t="s">
        <v>1295</v>
      </c>
      <c r="AK494" s="2" t="s">
        <v>24</v>
      </c>
      <c r="AL494" s="2" t="s">
        <v>24</v>
      </c>
      <c r="AM494" s="2" t="s">
        <v>24</v>
      </c>
    </row>
    <row r="495" spans="1:39" x14ac:dyDescent="0.35">
      <c r="A495" s="2" t="s">
        <v>452</v>
      </c>
      <c r="B495" s="2" t="s">
        <v>1098</v>
      </c>
      <c r="C495" s="2" t="s">
        <v>1094</v>
      </c>
      <c r="Q495" s="3">
        <v>5439</v>
      </c>
      <c r="R495" s="3">
        <v>1856</v>
      </c>
      <c r="AF495" s="2">
        <v>2019</v>
      </c>
      <c r="AG495" s="2" t="s">
        <v>1294</v>
      </c>
      <c r="AJ495" s="2" t="s">
        <v>1295</v>
      </c>
      <c r="AM495" s="2" t="s">
        <v>24</v>
      </c>
    </row>
    <row r="496" spans="1:39" x14ac:dyDescent="0.35">
      <c r="A496" s="2" t="s">
        <v>453</v>
      </c>
      <c r="B496" s="2" t="s">
        <v>1099</v>
      </c>
      <c r="Q496" s="3">
        <v>1856</v>
      </c>
      <c r="AF496" s="2" t="s">
        <v>618</v>
      </c>
      <c r="AG496" s="2" t="s">
        <v>1294</v>
      </c>
      <c r="AJ496" s="2" t="s">
        <v>1295</v>
      </c>
      <c r="AK496" s="2" t="s">
        <v>24</v>
      </c>
      <c r="AL496" s="2" t="s">
        <v>24</v>
      </c>
      <c r="AM496" s="2" t="s">
        <v>24</v>
      </c>
    </row>
    <row r="497" spans="1:39" x14ac:dyDescent="0.35">
      <c r="A497" s="2" t="s">
        <v>454</v>
      </c>
      <c r="B497" s="2" t="s">
        <v>1123</v>
      </c>
      <c r="Q497" s="3">
        <v>1856</v>
      </c>
      <c r="AF497" s="2">
        <v>2015</v>
      </c>
      <c r="AG497" s="2" t="s">
        <v>1294</v>
      </c>
      <c r="AJ497" s="2" t="s">
        <v>1295</v>
      </c>
      <c r="AL497" s="2" t="s">
        <v>24</v>
      </c>
      <c r="AM497" s="2" t="s">
        <v>24</v>
      </c>
    </row>
    <row r="498" spans="1:39" x14ac:dyDescent="0.35">
      <c r="A498" s="2" t="s">
        <v>455</v>
      </c>
      <c r="B498" s="2" t="s">
        <v>1100</v>
      </c>
      <c r="Q498" s="3">
        <v>5020</v>
      </c>
      <c r="AF498" s="2">
        <v>2011</v>
      </c>
      <c r="AG498" s="2" t="s">
        <v>1294</v>
      </c>
      <c r="AJ498" s="2" t="s">
        <v>1295</v>
      </c>
      <c r="AL498" s="2" t="s">
        <v>24</v>
      </c>
      <c r="AM498" s="2" t="s">
        <v>24</v>
      </c>
    </row>
    <row r="499" spans="1:39" x14ac:dyDescent="0.35">
      <c r="A499" s="2" t="s">
        <v>456</v>
      </c>
      <c r="B499" s="2" t="s">
        <v>746</v>
      </c>
      <c r="Q499" s="3">
        <v>5020</v>
      </c>
      <c r="AF499" s="2">
        <v>2015</v>
      </c>
      <c r="AG499" s="2" t="s">
        <v>1294</v>
      </c>
      <c r="AJ499" s="2" t="s">
        <v>1295</v>
      </c>
      <c r="AL499" s="2" t="s">
        <v>24</v>
      </c>
      <c r="AM499" s="2" t="s">
        <v>24</v>
      </c>
    </row>
    <row r="500" spans="1:39" x14ac:dyDescent="0.35">
      <c r="A500" s="2" t="s">
        <v>457</v>
      </c>
      <c r="B500" s="2" t="s">
        <v>1118</v>
      </c>
      <c r="Q500" s="3">
        <v>4220</v>
      </c>
      <c r="AF500" s="2">
        <v>2019</v>
      </c>
      <c r="AG500" s="2" t="s">
        <v>1294</v>
      </c>
      <c r="AJ500" s="2" t="s">
        <v>1295</v>
      </c>
      <c r="AM500" s="2" t="s">
        <v>24</v>
      </c>
    </row>
    <row r="501" spans="1:39" x14ac:dyDescent="0.35">
      <c r="A501" s="4" t="s">
        <v>458</v>
      </c>
      <c r="B501" s="4" t="s">
        <v>1111</v>
      </c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5">
        <v>9999</v>
      </c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4"/>
      <c r="AG501" s="4" t="s">
        <v>1294</v>
      </c>
      <c r="AH501" s="4"/>
      <c r="AI501" s="4"/>
      <c r="AJ501" s="4" t="s">
        <v>642</v>
      </c>
      <c r="AK501" s="4"/>
      <c r="AL501" s="4"/>
      <c r="AM501" s="2" t="s">
        <v>24</v>
      </c>
    </row>
    <row r="502" spans="1:39" x14ac:dyDescent="0.35">
      <c r="A502" s="2" t="s">
        <v>459</v>
      </c>
      <c r="B502" s="2" t="s">
        <v>1112</v>
      </c>
      <c r="Q502" s="3">
        <v>4228</v>
      </c>
      <c r="AF502" s="2">
        <v>2015</v>
      </c>
      <c r="AG502" s="2" t="s">
        <v>1294</v>
      </c>
      <c r="AJ502" s="2" t="s">
        <v>1295</v>
      </c>
      <c r="AL502" s="2" t="s">
        <v>24</v>
      </c>
      <c r="AM502" s="2" t="s">
        <v>24</v>
      </c>
    </row>
    <row r="503" spans="1:39" x14ac:dyDescent="0.35">
      <c r="A503" s="2" t="s">
        <v>460</v>
      </c>
      <c r="B503" s="2" t="s">
        <v>1101</v>
      </c>
      <c r="Q503" s="3">
        <v>5425</v>
      </c>
      <c r="AF503" s="2" t="s">
        <v>618</v>
      </c>
      <c r="AG503" s="2" t="s">
        <v>1294</v>
      </c>
      <c r="AJ503" s="2" t="s">
        <v>1295</v>
      </c>
      <c r="AK503" s="2" t="s">
        <v>24</v>
      </c>
      <c r="AL503" s="2" t="s">
        <v>24</v>
      </c>
      <c r="AM503" s="2" t="s">
        <v>24</v>
      </c>
    </row>
    <row r="504" spans="1:39" x14ac:dyDescent="0.35">
      <c r="A504" s="2" t="s">
        <v>1925</v>
      </c>
      <c r="B504" s="2" t="s">
        <v>1833</v>
      </c>
      <c r="Q504" s="2">
        <v>180401</v>
      </c>
      <c r="AF504" s="2">
        <v>2023</v>
      </c>
      <c r="AG504" s="2" t="s">
        <v>1294</v>
      </c>
      <c r="AJ504" s="2" t="s">
        <v>1295</v>
      </c>
    </row>
    <row r="505" spans="1:39" x14ac:dyDescent="0.35">
      <c r="A505" s="2" t="s">
        <v>461</v>
      </c>
      <c r="B505" s="2" t="s">
        <v>1105</v>
      </c>
      <c r="Q505" s="3">
        <v>1842</v>
      </c>
      <c r="AF505" s="2" t="s">
        <v>618</v>
      </c>
      <c r="AG505" s="2" t="s">
        <v>1294</v>
      </c>
      <c r="AJ505" s="2" t="s">
        <v>1295</v>
      </c>
      <c r="AK505" s="2" t="s">
        <v>24</v>
      </c>
      <c r="AL505" s="2" t="s">
        <v>24</v>
      </c>
      <c r="AM505" s="2" t="s">
        <v>24</v>
      </c>
    </row>
    <row r="506" spans="1:39" x14ac:dyDescent="0.35">
      <c r="A506" s="2" t="s">
        <v>462</v>
      </c>
      <c r="B506" s="2" t="s">
        <v>1170</v>
      </c>
      <c r="Q506" s="3">
        <v>1160</v>
      </c>
      <c r="AF506" s="2" t="s">
        <v>618</v>
      </c>
      <c r="AG506" s="2" t="s">
        <v>1294</v>
      </c>
      <c r="AJ506" s="2" t="s">
        <v>1295</v>
      </c>
      <c r="AK506" s="2" t="s">
        <v>24</v>
      </c>
      <c r="AL506" s="2" t="s">
        <v>24</v>
      </c>
      <c r="AM506" s="2" t="s">
        <v>24</v>
      </c>
    </row>
    <row r="507" spans="1:39" x14ac:dyDescent="0.35">
      <c r="A507" s="2" t="s">
        <v>463</v>
      </c>
      <c r="B507" s="2" t="s">
        <v>1156</v>
      </c>
      <c r="Q507" s="3">
        <v>1573</v>
      </c>
      <c r="AF507" s="2">
        <v>2019</v>
      </c>
      <c r="AG507" s="2" t="s">
        <v>1294</v>
      </c>
      <c r="AJ507" s="2" t="s">
        <v>1295</v>
      </c>
      <c r="AM507" s="2" t="s">
        <v>24</v>
      </c>
    </row>
    <row r="508" spans="1:39" x14ac:dyDescent="0.35">
      <c r="A508" s="2" t="s">
        <v>464</v>
      </c>
      <c r="B508" s="2" t="s">
        <v>1085</v>
      </c>
      <c r="Q508" s="3">
        <v>5059</v>
      </c>
      <c r="AF508" s="2">
        <v>2011</v>
      </c>
      <c r="AG508" s="2" t="s">
        <v>1294</v>
      </c>
      <c r="AJ508" s="2" t="s">
        <v>1295</v>
      </c>
      <c r="AL508" s="2" t="s">
        <v>24</v>
      </c>
      <c r="AM508" s="2" t="s">
        <v>24</v>
      </c>
    </row>
    <row r="509" spans="1:39" x14ac:dyDescent="0.35">
      <c r="A509" s="2" t="s">
        <v>465</v>
      </c>
      <c r="B509" s="2" t="s">
        <v>1087</v>
      </c>
      <c r="C509" s="2" t="s">
        <v>1711</v>
      </c>
      <c r="Q509" s="3">
        <v>5059</v>
      </c>
      <c r="AF509" s="2">
        <v>2019</v>
      </c>
      <c r="AG509" s="2" t="s">
        <v>1294</v>
      </c>
      <c r="AJ509" s="2" t="s">
        <v>1295</v>
      </c>
      <c r="AM509" s="2" t="s">
        <v>24</v>
      </c>
    </row>
    <row r="510" spans="1:39" x14ac:dyDescent="0.35">
      <c r="A510" s="2" t="s">
        <v>1840</v>
      </c>
      <c r="B510" s="2" t="s">
        <v>1712</v>
      </c>
      <c r="Q510" s="2">
        <v>5059</v>
      </c>
      <c r="AF510" s="2">
        <v>2023</v>
      </c>
      <c r="AG510" s="2" t="s">
        <v>1294</v>
      </c>
      <c r="AJ510" s="2" t="s">
        <v>1295</v>
      </c>
    </row>
    <row r="511" spans="1:39" x14ac:dyDescent="0.35">
      <c r="A511" s="24" t="s">
        <v>466</v>
      </c>
      <c r="B511" s="24" t="s">
        <v>1306</v>
      </c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5">
        <v>5059</v>
      </c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4" t="s">
        <v>618</v>
      </c>
      <c r="AG511" s="24" t="s">
        <v>1294</v>
      </c>
      <c r="AH511" s="24"/>
      <c r="AI511" s="24"/>
      <c r="AJ511" s="24" t="s">
        <v>1295</v>
      </c>
      <c r="AK511" s="24" t="s">
        <v>24</v>
      </c>
      <c r="AL511" s="24" t="s">
        <v>24</v>
      </c>
      <c r="AM511" s="2" t="s">
        <v>24</v>
      </c>
    </row>
    <row r="512" spans="1:39" x14ac:dyDescent="0.35">
      <c r="A512" s="2" t="s">
        <v>467</v>
      </c>
      <c r="B512" s="2" t="s">
        <v>1125</v>
      </c>
      <c r="Q512" s="3">
        <v>1111</v>
      </c>
      <c r="AF512" s="2">
        <v>2019</v>
      </c>
      <c r="AG512" s="2" t="s">
        <v>1294</v>
      </c>
      <c r="AJ512" s="2" t="s">
        <v>1295</v>
      </c>
      <c r="AM512" s="2" t="s">
        <v>24</v>
      </c>
    </row>
    <row r="513" spans="1:39" x14ac:dyDescent="0.35">
      <c r="A513" s="2" t="s">
        <v>468</v>
      </c>
      <c r="B513" s="2" t="s">
        <v>1126</v>
      </c>
      <c r="Q513" s="3">
        <v>5401</v>
      </c>
      <c r="AF513" s="2" t="s">
        <v>618</v>
      </c>
      <c r="AG513" s="2" t="s">
        <v>1294</v>
      </c>
      <c r="AJ513" s="2" t="s">
        <v>1295</v>
      </c>
      <c r="AK513" s="2" t="s">
        <v>24</v>
      </c>
      <c r="AL513" s="2" t="s">
        <v>24</v>
      </c>
      <c r="AM513" s="2" t="s">
        <v>24</v>
      </c>
    </row>
    <row r="514" spans="1:39" x14ac:dyDescent="0.35">
      <c r="A514" s="2" t="s">
        <v>469</v>
      </c>
      <c r="B514" s="2" t="s">
        <v>1127</v>
      </c>
      <c r="Q514" s="3">
        <v>3808</v>
      </c>
      <c r="AF514" s="2" t="s">
        <v>618</v>
      </c>
      <c r="AG514" s="2" t="s">
        <v>1294</v>
      </c>
      <c r="AJ514" s="2" t="s">
        <v>1295</v>
      </c>
      <c r="AK514" s="2" t="s">
        <v>24</v>
      </c>
      <c r="AL514" s="2" t="s">
        <v>24</v>
      </c>
      <c r="AM514" s="2" t="s">
        <v>24</v>
      </c>
    </row>
    <row r="515" spans="1:39" x14ac:dyDescent="0.35">
      <c r="A515" s="2" t="s">
        <v>470</v>
      </c>
      <c r="B515" s="2" t="s">
        <v>1129</v>
      </c>
      <c r="Q515" s="3">
        <v>3007</v>
      </c>
      <c r="AF515" s="2">
        <v>2011</v>
      </c>
      <c r="AG515" s="2" t="s">
        <v>1294</v>
      </c>
      <c r="AJ515" s="2" t="s">
        <v>1295</v>
      </c>
      <c r="AL515" s="2" t="s">
        <v>24</v>
      </c>
      <c r="AM515" s="2" t="s">
        <v>24</v>
      </c>
    </row>
    <row r="516" spans="1:39" x14ac:dyDescent="0.35">
      <c r="A516" s="2" t="s">
        <v>471</v>
      </c>
      <c r="B516" s="2" t="s">
        <v>1130</v>
      </c>
      <c r="Q516" s="3">
        <v>4629</v>
      </c>
      <c r="AF516" s="2" t="s">
        <v>618</v>
      </c>
      <c r="AG516" s="2" t="s">
        <v>1294</v>
      </c>
      <c r="AJ516" s="2" t="s">
        <v>1295</v>
      </c>
      <c r="AK516" s="2" t="s">
        <v>24</v>
      </c>
      <c r="AL516" s="2" t="s">
        <v>24</v>
      </c>
      <c r="AM516" s="2" t="s">
        <v>24</v>
      </c>
    </row>
    <row r="517" spans="1:39" x14ac:dyDescent="0.35">
      <c r="A517" s="2" t="s">
        <v>472</v>
      </c>
      <c r="B517" s="2" t="s">
        <v>1091</v>
      </c>
      <c r="Q517" s="3">
        <v>1832</v>
      </c>
      <c r="AF517" s="2">
        <v>2019</v>
      </c>
      <c r="AG517" s="2" t="s">
        <v>1294</v>
      </c>
      <c r="AJ517" s="2" t="s">
        <v>1295</v>
      </c>
      <c r="AM517" s="2" t="s">
        <v>24</v>
      </c>
    </row>
    <row r="518" spans="1:39" x14ac:dyDescent="0.35">
      <c r="A518" s="2" t="s">
        <v>473</v>
      </c>
      <c r="B518" s="2" t="s">
        <v>1166</v>
      </c>
      <c r="Q518" s="3">
        <v>4617</v>
      </c>
      <c r="AF518" s="2">
        <v>2015</v>
      </c>
      <c r="AG518" s="2" t="s">
        <v>1294</v>
      </c>
      <c r="AJ518" s="2" t="s">
        <v>1295</v>
      </c>
      <c r="AL518" s="2" t="s">
        <v>24</v>
      </c>
      <c r="AM518" s="2" t="s">
        <v>24</v>
      </c>
    </row>
    <row r="519" spans="1:39" x14ac:dyDescent="0.35">
      <c r="A519" s="2" t="s">
        <v>1878</v>
      </c>
      <c r="B519" s="2" t="s">
        <v>1760</v>
      </c>
      <c r="Q519" s="2">
        <v>5607</v>
      </c>
      <c r="AF519" s="2">
        <v>2023</v>
      </c>
      <c r="AG519" s="2" t="s">
        <v>1294</v>
      </c>
      <c r="AJ519" s="2" t="s">
        <v>1295</v>
      </c>
    </row>
    <row r="520" spans="1:39" x14ac:dyDescent="0.35">
      <c r="A520" s="2" t="s">
        <v>474</v>
      </c>
      <c r="B520" s="2" t="s">
        <v>1161</v>
      </c>
      <c r="Q520" s="3">
        <v>9999</v>
      </c>
      <c r="AF520" s="2" t="s">
        <v>618</v>
      </c>
      <c r="AG520" s="2" t="s">
        <v>592</v>
      </c>
      <c r="AJ520" s="2" t="s">
        <v>1295</v>
      </c>
      <c r="AL520" s="2" t="s">
        <v>24</v>
      </c>
      <c r="AM520" s="2" t="s">
        <v>24</v>
      </c>
    </row>
    <row r="521" spans="1:39" x14ac:dyDescent="0.35">
      <c r="A521" s="2" t="s">
        <v>475</v>
      </c>
      <c r="B521" s="2" t="s">
        <v>1163</v>
      </c>
      <c r="C521" s="2" t="s">
        <v>1726</v>
      </c>
      <c r="Q521" s="3">
        <v>3033</v>
      </c>
      <c r="R521" s="3">
        <v>3228</v>
      </c>
      <c r="AF521" s="2">
        <v>2015</v>
      </c>
      <c r="AG521" s="2" t="s">
        <v>1294</v>
      </c>
      <c r="AJ521" s="2" t="s">
        <v>1295</v>
      </c>
      <c r="AL521" s="2" t="s">
        <v>24</v>
      </c>
      <c r="AM521" s="2" t="s">
        <v>24</v>
      </c>
    </row>
    <row r="522" spans="1:39" x14ac:dyDescent="0.35">
      <c r="A522" s="2" t="s">
        <v>476</v>
      </c>
      <c r="B522" s="2" t="s">
        <v>1113</v>
      </c>
      <c r="Q522" s="3">
        <v>5437</v>
      </c>
      <c r="AF522" s="2" t="s">
        <v>618</v>
      </c>
      <c r="AG522" s="2" t="s">
        <v>1294</v>
      </c>
      <c r="AJ522" s="2" t="s">
        <v>1295</v>
      </c>
      <c r="AK522" s="2" t="s">
        <v>24</v>
      </c>
      <c r="AL522" s="2" t="s">
        <v>24</v>
      </c>
      <c r="AM522" s="2" t="s">
        <v>24</v>
      </c>
    </row>
    <row r="523" spans="1:39" x14ac:dyDescent="0.35">
      <c r="A523" s="2" t="s">
        <v>477</v>
      </c>
      <c r="B523" s="2" t="s">
        <v>1128</v>
      </c>
      <c r="Q523" s="3">
        <v>11</v>
      </c>
      <c r="AF523" s="2">
        <v>2019</v>
      </c>
      <c r="AG523" s="2" t="s">
        <v>1294</v>
      </c>
      <c r="AJ523" s="2" t="s">
        <v>1295</v>
      </c>
      <c r="AM523" s="2" t="s">
        <v>24</v>
      </c>
    </row>
    <row r="524" spans="1:39" x14ac:dyDescent="0.35">
      <c r="A524" s="2" t="s">
        <v>478</v>
      </c>
      <c r="B524" s="2" t="s">
        <v>1131</v>
      </c>
      <c r="Q524" s="3">
        <v>4626</v>
      </c>
      <c r="AF524" s="2" t="s">
        <v>618</v>
      </c>
      <c r="AG524" s="2" t="s">
        <v>1294</v>
      </c>
      <c r="AJ524" s="2" t="s">
        <v>1295</v>
      </c>
      <c r="AK524" s="2" t="s">
        <v>24</v>
      </c>
      <c r="AL524" s="2" t="s">
        <v>24</v>
      </c>
      <c r="AM524" s="2" t="s">
        <v>24</v>
      </c>
    </row>
    <row r="525" spans="1:39" x14ac:dyDescent="0.35">
      <c r="A525" s="2" t="s">
        <v>1868</v>
      </c>
      <c r="B525" s="2" t="s">
        <v>1745</v>
      </c>
      <c r="Q525" s="2">
        <v>4626</v>
      </c>
      <c r="AF525" s="2">
        <v>2023</v>
      </c>
      <c r="AG525" s="2" t="s">
        <v>1294</v>
      </c>
      <c r="AJ525" s="2" t="s">
        <v>1295</v>
      </c>
    </row>
    <row r="526" spans="1:39" x14ac:dyDescent="0.35">
      <c r="A526" s="2" t="s">
        <v>479</v>
      </c>
      <c r="B526" s="2" t="s">
        <v>1114</v>
      </c>
      <c r="Q526" s="3">
        <v>3024</v>
      </c>
      <c r="AF526" s="2" t="s">
        <v>618</v>
      </c>
      <c r="AG526" s="2" t="s">
        <v>1294</v>
      </c>
      <c r="AJ526" s="2" t="s">
        <v>1295</v>
      </c>
      <c r="AK526" s="2" t="s">
        <v>24</v>
      </c>
      <c r="AL526" s="2" t="s">
        <v>24</v>
      </c>
      <c r="AM526" s="2" t="s">
        <v>24</v>
      </c>
    </row>
    <row r="527" spans="1:39" x14ac:dyDescent="0.35">
      <c r="A527" s="2" t="s">
        <v>480</v>
      </c>
      <c r="B527" s="2" t="s">
        <v>1154</v>
      </c>
      <c r="Q527" s="3">
        <v>4614</v>
      </c>
      <c r="AF527" s="2">
        <v>2015</v>
      </c>
      <c r="AG527" s="2" t="s">
        <v>1294</v>
      </c>
      <c r="AJ527" s="2" t="s">
        <v>1295</v>
      </c>
      <c r="AM527" s="2" t="s">
        <v>24</v>
      </c>
    </row>
    <row r="528" spans="1:39" x14ac:dyDescent="0.35">
      <c r="A528" s="2" t="s">
        <v>481</v>
      </c>
      <c r="B528" s="2" t="s">
        <v>1158</v>
      </c>
      <c r="Q528" s="3">
        <v>1836</v>
      </c>
      <c r="AF528" s="2">
        <v>2011</v>
      </c>
      <c r="AG528" s="2" t="s">
        <v>1294</v>
      </c>
      <c r="AJ528" s="2" t="s">
        <v>1295</v>
      </c>
      <c r="AL528" s="2" t="s">
        <v>24</v>
      </c>
      <c r="AM528" s="2" t="s">
        <v>24</v>
      </c>
    </row>
    <row r="529" spans="1:39" x14ac:dyDescent="0.35">
      <c r="A529" s="2" t="s">
        <v>482</v>
      </c>
      <c r="B529" s="2" t="s">
        <v>1238</v>
      </c>
      <c r="Q529" s="3">
        <v>1531</v>
      </c>
      <c r="AF529" s="2" t="s">
        <v>618</v>
      </c>
      <c r="AG529" s="2" t="s">
        <v>1294</v>
      </c>
      <c r="AJ529" s="2" t="s">
        <v>1295</v>
      </c>
      <c r="AK529" s="2" t="s">
        <v>24</v>
      </c>
      <c r="AL529" s="2" t="s">
        <v>24</v>
      </c>
      <c r="AM529" s="2" t="s">
        <v>24</v>
      </c>
    </row>
    <row r="530" spans="1:39" x14ac:dyDescent="0.35">
      <c r="A530" s="2" t="s">
        <v>483</v>
      </c>
      <c r="B530" s="2" t="s">
        <v>1160</v>
      </c>
      <c r="Q530" s="3">
        <v>15</v>
      </c>
      <c r="AF530" s="2" t="s">
        <v>618</v>
      </c>
      <c r="AG530" s="2" t="s">
        <v>1294</v>
      </c>
      <c r="AJ530" s="2" t="s">
        <v>1295</v>
      </c>
      <c r="AL530" s="2" t="s">
        <v>24</v>
      </c>
      <c r="AM530" s="2" t="s">
        <v>24</v>
      </c>
    </row>
    <row r="531" spans="1:39" x14ac:dyDescent="0.35">
      <c r="A531" s="4" t="s">
        <v>484</v>
      </c>
      <c r="B531" s="4" t="s">
        <v>1161</v>
      </c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5">
        <v>9999</v>
      </c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4" t="s">
        <v>618</v>
      </c>
      <c r="AG531" s="4" t="s">
        <v>1298</v>
      </c>
      <c r="AH531" s="4"/>
      <c r="AI531" s="4"/>
      <c r="AJ531" s="4" t="s">
        <v>619</v>
      </c>
      <c r="AK531" s="2" t="s">
        <v>1297</v>
      </c>
      <c r="AL531" s="2" t="s">
        <v>24</v>
      </c>
      <c r="AM531" s="2" t="s">
        <v>24</v>
      </c>
    </row>
    <row r="532" spans="1:39" x14ac:dyDescent="0.35">
      <c r="A532" s="2" t="s">
        <v>485</v>
      </c>
      <c r="B532" s="2" t="s">
        <v>1164</v>
      </c>
      <c r="Q532" s="3">
        <v>4216</v>
      </c>
      <c r="AF532" s="2">
        <v>2019</v>
      </c>
      <c r="AG532" s="2" t="s">
        <v>1294</v>
      </c>
      <c r="AJ532" s="2" t="s">
        <v>1295</v>
      </c>
      <c r="AM532" s="2" t="s">
        <v>24</v>
      </c>
    </row>
    <row r="533" spans="1:39" x14ac:dyDescent="0.35">
      <c r="A533" s="2" t="s">
        <v>486</v>
      </c>
      <c r="B533" s="2" t="s">
        <v>859</v>
      </c>
      <c r="C533" s="2" t="s">
        <v>1731</v>
      </c>
      <c r="Q533" s="3">
        <v>3037</v>
      </c>
      <c r="R533" s="3">
        <v>3242</v>
      </c>
      <c r="AF533" s="2">
        <v>2019</v>
      </c>
      <c r="AG533" s="2" t="s">
        <v>1294</v>
      </c>
      <c r="AJ533" s="2" t="s">
        <v>1295</v>
      </c>
      <c r="AM533" s="2" t="s">
        <v>24</v>
      </c>
    </row>
    <row r="534" spans="1:39" x14ac:dyDescent="0.35">
      <c r="A534" s="2" t="s">
        <v>1866</v>
      </c>
      <c r="B534" s="2" t="s">
        <v>1743</v>
      </c>
      <c r="Q534" s="2">
        <v>1867</v>
      </c>
      <c r="AF534" s="2">
        <v>2023</v>
      </c>
      <c r="AG534" s="2" t="s">
        <v>1294</v>
      </c>
      <c r="AJ534" s="2" t="s">
        <v>1295</v>
      </c>
    </row>
    <row r="535" spans="1:39" x14ac:dyDescent="0.35">
      <c r="A535" s="2" t="s">
        <v>487</v>
      </c>
      <c r="B535" s="2" t="s">
        <v>1171</v>
      </c>
      <c r="Q535" s="3">
        <v>4204</v>
      </c>
      <c r="AF535" s="2">
        <v>2011</v>
      </c>
      <c r="AG535" s="2" t="s">
        <v>1294</v>
      </c>
      <c r="AJ535" s="2" t="s">
        <v>1295</v>
      </c>
      <c r="AL535" s="2" t="s">
        <v>24</v>
      </c>
      <c r="AM535" s="2" t="s">
        <v>24</v>
      </c>
    </row>
    <row r="536" spans="1:39" x14ac:dyDescent="0.35">
      <c r="A536" s="2" t="s">
        <v>488</v>
      </c>
      <c r="B536" s="2" t="s">
        <v>1086</v>
      </c>
      <c r="Q536" s="3">
        <v>1812</v>
      </c>
      <c r="AF536" s="2" t="s">
        <v>618</v>
      </c>
      <c r="AG536" s="2" t="s">
        <v>1294</v>
      </c>
      <c r="AJ536" s="2" t="s">
        <v>1295</v>
      </c>
      <c r="AK536" s="2" t="s">
        <v>24</v>
      </c>
      <c r="AL536" s="2" t="s">
        <v>24</v>
      </c>
      <c r="AM536" s="2" t="s">
        <v>24</v>
      </c>
    </row>
    <row r="537" spans="1:39" x14ac:dyDescent="0.35">
      <c r="A537" s="2" t="s">
        <v>489</v>
      </c>
      <c r="B537" s="2" t="s">
        <v>1115</v>
      </c>
      <c r="Q537" s="3">
        <v>3447</v>
      </c>
      <c r="AF537" s="2" t="s">
        <v>618</v>
      </c>
      <c r="AG537" s="2" t="s">
        <v>1294</v>
      </c>
      <c r="AJ537" s="2" t="s">
        <v>1295</v>
      </c>
      <c r="AK537" s="2" t="s">
        <v>24</v>
      </c>
      <c r="AL537" s="2" t="s">
        <v>24</v>
      </c>
      <c r="AM537" s="2" t="s">
        <v>24</v>
      </c>
    </row>
    <row r="538" spans="1:39" x14ac:dyDescent="0.35">
      <c r="A538" s="2" t="s">
        <v>490</v>
      </c>
      <c r="B538" s="2" t="s">
        <v>1103</v>
      </c>
      <c r="Q538" s="3">
        <v>3438</v>
      </c>
      <c r="AF538" s="2">
        <v>2011</v>
      </c>
      <c r="AG538" s="2" t="s">
        <v>1294</v>
      </c>
      <c r="AJ538" s="2" t="s">
        <v>1295</v>
      </c>
      <c r="AL538" s="2" t="s">
        <v>24</v>
      </c>
      <c r="AM538" s="2" t="s">
        <v>24</v>
      </c>
    </row>
    <row r="539" spans="1:39" x14ac:dyDescent="0.35">
      <c r="A539" s="2" t="s">
        <v>1880</v>
      </c>
      <c r="B539" s="2" t="s">
        <v>1764</v>
      </c>
      <c r="C539" s="2" t="s">
        <v>1120</v>
      </c>
      <c r="D539" s="2" t="s">
        <v>1828</v>
      </c>
      <c r="Q539" s="3">
        <v>4200</v>
      </c>
      <c r="R539" s="3">
        <v>4204</v>
      </c>
      <c r="S539" s="3">
        <v>4204</v>
      </c>
      <c r="AF539" s="2">
        <v>2023</v>
      </c>
      <c r="AG539" s="2" t="s">
        <v>1294</v>
      </c>
      <c r="AJ539" s="2" t="s">
        <v>1295</v>
      </c>
    </row>
    <row r="540" spans="1:39" x14ac:dyDescent="0.35">
      <c r="A540" s="2" t="s">
        <v>491</v>
      </c>
      <c r="B540" s="2" t="s">
        <v>1124</v>
      </c>
      <c r="Q540" s="3">
        <v>3415</v>
      </c>
      <c r="AF540" s="2">
        <v>2015</v>
      </c>
      <c r="AG540" s="2" t="s">
        <v>1294</v>
      </c>
      <c r="AJ540" s="2" t="s">
        <v>1295</v>
      </c>
      <c r="AL540" s="2" t="s">
        <v>24</v>
      </c>
      <c r="AM540" s="2" t="s">
        <v>24</v>
      </c>
    </row>
    <row r="541" spans="1:39" x14ac:dyDescent="0.35">
      <c r="A541" s="2" t="s">
        <v>492</v>
      </c>
      <c r="B541" s="2" t="s">
        <v>1169</v>
      </c>
      <c r="Q541" s="3">
        <v>5444</v>
      </c>
      <c r="AF541" s="2">
        <v>2011</v>
      </c>
      <c r="AG541" s="2" t="s">
        <v>1294</v>
      </c>
      <c r="AJ541" s="2" t="s">
        <v>1295</v>
      </c>
      <c r="AL541" s="2" t="s">
        <v>24</v>
      </c>
      <c r="AM541" s="2" t="s">
        <v>24</v>
      </c>
    </row>
    <row r="542" spans="1:39" x14ac:dyDescent="0.35">
      <c r="A542" s="2" t="s">
        <v>493</v>
      </c>
      <c r="B542" s="2" t="s">
        <v>1173</v>
      </c>
      <c r="Q542" s="3">
        <v>5441</v>
      </c>
      <c r="AF542" s="2" t="s">
        <v>618</v>
      </c>
      <c r="AG542" s="2" t="s">
        <v>1294</v>
      </c>
      <c r="AJ542" s="2" t="s">
        <v>1295</v>
      </c>
      <c r="AK542" s="2" t="s">
        <v>24</v>
      </c>
      <c r="AL542" s="2" t="s">
        <v>24</v>
      </c>
      <c r="AM542" s="2" t="s">
        <v>24</v>
      </c>
    </row>
    <row r="543" spans="1:39" x14ac:dyDescent="0.35">
      <c r="A543" s="2" t="s">
        <v>494</v>
      </c>
      <c r="B543" s="2" t="s">
        <v>1174</v>
      </c>
      <c r="Q543" s="3">
        <v>1124</v>
      </c>
      <c r="AF543" s="2" t="s">
        <v>618</v>
      </c>
      <c r="AG543" s="2" t="s">
        <v>1294</v>
      </c>
      <c r="AJ543" s="2" t="s">
        <v>1295</v>
      </c>
      <c r="AK543" s="2" t="s">
        <v>24</v>
      </c>
      <c r="AL543" s="2" t="s">
        <v>24</v>
      </c>
      <c r="AM543" s="2" t="s">
        <v>24</v>
      </c>
    </row>
    <row r="544" spans="1:39" x14ac:dyDescent="0.35">
      <c r="A544" s="2" t="s">
        <v>495</v>
      </c>
      <c r="B544" s="2" t="s">
        <v>1180</v>
      </c>
      <c r="Q544" s="3">
        <v>3420</v>
      </c>
      <c r="AF544" s="2">
        <v>2011</v>
      </c>
      <c r="AG544" s="2" t="s">
        <v>1294</v>
      </c>
      <c r="AJ544" s="2" t="s">
        <v>1295</v>
      </c>
      <c r="AL544" s="2" t="s">
        <v>24</v>
      </c>
      <c r="AM544" s="2" t="s">
        <v>24</v>
      </c>
    </row>
    <row r="545" spans="1:39" x14ac:dyDescent="0.35">
      <c r="A545" s="2" t="s">
        <v>1864</v>
      </c>
      <c r="B545" s="2" t="s">
        <v>1741</v>
      </c>
      <c r="Q545" s="2">
        <v>3232</v>
      </c>
      <c r="AF545" s="2">
        <v>2023</v>
      </c>
      <c r="AG545" s="2" t="s">
        <v>1294</v>
      </c>
      <c r="AJ545" s="2" t="s">
        <v>1295</v>
      </c>
    </row>
    <row r="546" spans="1:39" x14ac:dyDescent="0.35">
      <c r="A546" s="2" t="s">
        <v>1838</v>
      </c>
      <c r="B546" s="2" t="s">
        <v>1709</v>
      </c>
      <c r="Q546" s="2">
        <v>3203</v>
      </c>
      <c r="AF546" s="2">
        <v>2023</v>
      </c>
      <c r="AG546" s="2" t="s">
        <v>1294</v>
      </c>
      <c r="AJ546" s="2" t="s">
        <v>1295</v>
      </c>
    </row>
    <row r="547" spans="1:39" x14ac:dyDescent="0.35">
      <c r="A547" s="2" t="s">
        <v>496</v>
      </c>
      <c r="B547" s="2" t="s">
        <v>1186</v>
      </c>
      <c r="Q547" s="3">
        <v>5412</v>
      </c>
      <c r="R547" s="3">
        <v>5512</v>
      </c>
      <c r="AF547" s="2" t="s">
        <v>618</v>
      </c>
      <c r="AG547" s="2" t="s">
        <v>1294</v>
      </c>
      <c r="AJ547" s="2" t="s">
        <v>1295</v>
      </c>
      <c r="AK547" s="2" t="s">
        <v>24</v>
      </c>
      <c r="AL547" s="2" t="s">
        <v>24</v>
      </c>
      <c r="AM547" s="2" t="s">
        <v>24</v>
      </c>
    </row>
    <row r="548" spans="1:39" x14ac:dyDescent="0.35">
      <c r="A548" s="2" t="s">
        <v>497</v>
      </c>
      <c r="B548" s="2" t="s">
        <v>1185</v>
      </c>
      <c r="Q548" s="3">
        <v>3811</v>
      </c>
      <c r="AF548" s="2" t="s">
        <v>618</v>
      </c>
      <c r="AG548" s="2" t="s">
        <v>1294</v>
      </c>
      <c r="AJ548" s="2" t="s">
        <v>1295</v>
      </c>
      <c r="AK548" s="2" t="s">
        <v>24</v>
      </c>
      <c r="AL548" s="2" t="s">
        <v>24</v>
      </c>
      <c r="AM548" s="2" t="s">
        <v>24</v>
      </c>
    </row>
    <row r="549" spans="1:39" x14ac:dyDescent="0.35">
      <c r="A549" s="2" t="s">
        <v>498</v>
      </c>
      <c r="B549" s="2" t="s">
        <v>1182</v>
      </c>
      <c r="Q549" s="3">
        <v>5421</v>
      </c>
      <c r="AF549" s="2">
        <v>2011</v>
      </c>
      <c r="AG549" s="2" t="s">
        <v>1294</v>
      </c>
      <c r="AJ549" s="2" t="s">
        <v>1295</v>
      </c>
      <c r="AL549" s="2" t="s">
        <v>24</v>
      </c>
      <c r="AM549" s="2" t="s">
        <v>24</v>
      </c>
    </row>
    <row r="550" spans="1:39" x14ac:dyDescent="0.35">
      <c r="A550" s="2" t="s">
        <v>499</v>
      </c>
      <c r="B550" s="2" t="s">
        <v>1210</v>
      </c>
      <c r="Q550" s="3">
        <v>4213</v>
      </c>
      <c r="AF550" s="2" t="s">
        <v>618</v>
      </c>
      <c r="AG550" s="2" t="s">
        <v>1294</v>
      </c>
      <c r="AJ550" s="2" t="s">
        <v>1295</v>
      </c>
      <c r="AK550" s="2" t="s">
        <v>24</v>
      </c>
      <c r="AL550" s="2" t="s">
        <v>24</v>
      </c>
      <c r="AM550" s="2" t="s">
        <v>24</v>
      </c>
    </row>
    <row r="551" spans="1:39" x14ac:dyDescent="0.35">
      <c r="A551" s="2" t="s">
        <v>1926</v>
      </c>
      <c r="B551" s="2" t="s">
        <v>1834</v>
      </c>
      <c r="Q551" s="2">
        <v>180403</v>
      </c>
      <c r="AF551" s="2">
        <v>2023</v>
      </c>
      <c r="AG551" s="2" t="s">
        <v>1294</v>
      </c>
      <c r="AJ551" s="2" t="s">
        <v>1295</v>
      </c>
    </row>
    <row r="552" spans="1:39" x14ac:dyDescent="0.35">
      <c r="A552" s="2" t="s">
        <v>500</v>
      </c>
      <c r="B552" s="2" t="s">
        <v>1221</v>
      </c>
      <c r="Q552" s="3">
        <v>1578</v>
      </c>
      <c r="AF552" s="2">
        <v>2007</v>
      </c>
      <c r="AG552" s="2" t="s">
        <v>1294</v>
      </c>
      <c r="AJ552" s="2" t="s">
        <v>1295</v>
      </c>
      <c r="AL552" s="2" t="s">
        <v>24</v>
      </c>
      <c r="AM552" s="2" t="s">
        <v>24</v>
      </c>
    </row>
    <row r="553" spans="1:39" x14ac:dyDescent="0.35">
      <c r="A553" s="2" t="s">
        <v>501</v>
      </c>
      <c r="B553" s="2" t="s">
        <v>1228</v>
      </c>
      <c r="Q553" s="3">
        <v>4616</v>
      </c>
      <c r="AF553" s="2" t="s">
        <v>618</v>
      </c>
      <c r="AG553" s="2" t="s">
        <v>1294</v>
      </c>
      <c r="AJ553" s="2" t="s">
        <v>1295</v>
      </c>
      <c r="AK553" s="2" t="s">
        <v>24</v>
      </c>
      <c r="AL553" s="2" t="s">
        <v>24</v>
      </c>
      <c r="AM553" s="2" t="s">
        <v>24</v>
      </c>
    </row>
    <row r="554" spans="1:39" x14ac:dyDescent="0.35">
      <c r="A554" s="2" t="s">
        <v>502</v>
      </c>
      <c r="B554" s="2" t="s">
        <v>1178</v>
      </c>
      <c r="C554" s="2" t="s">
        <v>1196</v>
      </c>
      <c r="D554" s="2" t="s">
        <v>1179</v>
      </c>
      <c r="E554" s="2" t="s">
        <v>1204</v>
      </c>
      <c r="F554" s="2" t="s">
        <v>1211</v>
      </c>
      <c r="G554" s="2" t="s">
        <v>1175</v>
      </c>
      <c r="Q554" s="3">
        <v>3016</v>
      </c>
      <c r="R554" s="3">
        <v>3046</v>
      </c>
      <c r="S554" s="3">
        <v>4219</v>
      </c>
      <c r="T554" s="3">
        <v>4224</v>
      </c>
      <c r="U554" s="3">
        <v>4619</v>
      </c>
      <c r="V554" s="3">
        <v>5055</v>
      </c>
      <c r="AF554" s="2" t="s">
        <v>618</v>
      </c>
      <c r="AG554" s="2" t="s">
        <v>1294</v>
      </c>
      <c r="AJ554" s="2" t="s">
        <v>1295</v>
      </c>
      <c r="AK554" s="2" t="s">
        <v>24</v>
      </c>
      <c r="AL554" s="2" t="s">
        <v>24</v>
      </c>
      <c r="AM554" s="2" t="s">
        <v>24</v>
      </c>
    </row>
    <row r="555" spans="1:39" x14ac:dyDescent="0.35">
      <c r="A555" s="2" t="s">
        <v>503</v>
      </c>
      <c r="B555" s="2" t="s">
        <v>1200</v>
      </c>
      <c r="Q555" s="3">
        <v>3034</v>
      </c>
      <c r="AF555" s="2" t="s">
        <v>618</v>
      </c>
      <c r="AG555" s="2" t="s">
        <v>1294</v>
      </c>
      <c r="AJ555" s="2" t="s">
        <v>1295</v>
      </c>
      <c r="AK555" s="2" t="s">
        <v>24</v>
      </c>
      <c r="AL555" s="2" t="s">
        <v>24</v>
      </c>
      <c r="AM555" s="2" t="s">
        <v>24</v>
      </c>
    </row>
    <row r="556" spans="1:39" x14ac:dyDescent="0.35">
      <c r="A556" s="2" t="s">
        <v>1919</v>
      </c>
      <c r="B556" s="2" t="s">
        <v>1823</v>
      </c>
      <c r="Q556" s="2">
        <v>4612</v>
      </c>
      <c r="AF556" s="2">
        <v>2023</v>
      </c>
      <c r="AG556" s="2" t="s">
        <v>1294</v>
      </c>
      <c r="AJ556" s="2" t="s">
        <v>1295</v>
      </c>
    </row>
    <row r="557" spans="1:39" x14ac:dyDescent="0.35">
      <c r="A557" s="2" t="s">
        <v>504</v>
      </c>
      <c r="B557" s="2" t="s">
        <v>1181</v>
      </c>
      <c r="Q557" s="3">
        <v>4204</v>
      </c>
      <c r="AF557" s="2">
        <v>2019</v>
      </c>
      <c r="AG557" s="2" t="s">
        <v>1294</v>
      </c>
      <c r="AJ557" s="2" t="s">
        <v>1295</v>
      </c>
      <c r="AM557" s="2" t="s">
        <v>24</v>
      </c>
    </row>
    <row r="558" spans="1:39" x14ac:dyDescent="0.35">
      <c r="A558" s="2" t="s">
        <v>505</v>
      </c>
      <c r="B558" s="2" t="s">
        <v>1213</v>
      </c>
      <c r="C558" s="2" t="s">
        <v>1193</v>
      </c>
      <c r="Q558" s="3">
        <v>1827</v>
      </c>
      <c r="AF558" s="2" t="s">
        <v>618</v>
      </c>
      <c r="AG558" s="2" t="s">
        <v>1294</v>
      </c>
      <c r="AJ558" s="2" t="s">
        <v>1295</v>
      </c>
      <c r="AK558" s="2" t="s">
        <v>24</v>
      </c>
      <c r="AL558" s="2" t="s">
        <v>24</v>
      </c>
      <c r="AM558" s="2" t="s">
        <v>24</v>
      </c>
    </row>
    <row r="559" spans="1:39" x14ac:dyDescent="0.35">
      <c r="A559" s="2" t="s">
        <v>506</v>
      </c>
      <c r="B559" s="2" t="s">
        <v>1194</v>
      </c>
      <c r="Q559" s="3">
        <v>4622</v>
      </c>
      <c r="AF559" s="2" t="s">
        <v>618</v>
      </c>
      <c r="AG559" s="2" t="s">
        <v>1294</v>
      </c>
      <c r="AJ559" s="2" t="s">
        <v>1295</v>
      </c>
      <c r="AK559" s="2" t="s">
        <v>24</v>
      </c>
      <c r="AL559" s="2" t="s">
        <v>24</v>
      </c>
      <c r="AM559" s="2" t="s">
        <v>24</v>
      </c>
    </row>
    <row r="560" spans="1:39" x14ac:dyDescent="0.35">
      <c r="A560" s="2" t="s">
        <v>507</v>
      </c>
      <c r="B560" s="2" t="s">
        <v>1195</v>
      </c>
      <c r="Q560" s="3">
        <v>3449</v>
      </c>
      <c r="AF560" s="2" t="s">
        <v>618</v>
      </c>
      <c r="AG560" s="2" t="s">
        <v>1294</v>
      </c>
      <c r="AJ560" s="2" t="s">
        <v>1295</v>
      </c>
      <c r="AK560" s="2" t="s">
        <v>24</v>
      </c>
      <c r="AL560" s="2" t="s">
        <v>24</v>
      </c>
      <c r="AM560" s="2" t="s">
        <v>24</v>
      </c>
    </row>
    <row r="561" spans="1:39" x14ac:dyDescent="0.35">
      <c r="A561" s="2" t="s">
        <v>508</v>
      </c>
      <c r="B561" s="2" t="s">
        <v>1222</v>
      </c>
      <c r="C561" s="2" t="s">
        <v>1199</v>
      </c>
      <c r="D561" s="2" t="s">
        <v>1754</v>
      </c>
      <c r="E561" s="2" t="s">
        <v>1095</v>
      </c>
      <c r="F561" s="2" t="s">
        <v>1730</v>
      </c>
      <c r="G561" s="2" t="s">
        <v>1224</v>
      </c>
      <c r="H561" s="2" t="s">
        <v>1227</v>
      </c>
      <c r="I561" s="2" t="s">
        <v>1225</v>
      </c>
      <c r="J561" s="2" t="s">
        <v>1188</v>
      </c>
      <c r="K561" s="2" t="s">
        <v>1189</v>
      </c>
      <c r="Q561" s="3">
        <v>3439</v>
      </c>
      <c r="R561" s="3">
        <v>4226</v>
      </c>
      <c r="S561" s="3">
        <v>3434</v>
      </c>
      <c r="T561" s="3">
        <v>4649</v>
      </c>
      <c r="U561" s="3">
        <v>5538</v>
      </c>
      <c r="V561" s="3">
        <v>5059</v>
      </c>
      <c r="W561" s="3">
        <v>1813</v>
      </c>
      <c r="X561" s="3">
        <v>5421</v>
      </c>
      <c r="Y561" s="3">
        <v>5439</v>
      </c>
      <c r="Z561" s="3">
        <v>5442</v>
      </c>
      <c r="AF561" s="2">
        <v>2011</v>
      </c>
      <c r="AG561" s="2" t="s">
        <v>1294</v>
      </c>
      <c r="AJ561" s="2" t="s">
        <v>1295</v>
      </c>
      <c r="AL561" s="2" t="s">
        <v>24</v>
      </c>
      <c r="AM561" s="2" t="s">
        <v>24</v>
      </c>
    </row>
    <row r="562" spans="1:39" x14ac:dyDescent="0.35">
      <c r="A562" s="2" t="s">
        <v>509</v>
      </c>
      <c r="B562" s="2" t="s">
        <v>1223</v>
      </c>
      <c r="Q562" s="3">
        <v>1535</v>
      </c>
      <c r="AF562" s="2" t="s">
        <v>618</v>
      </c>
      <c r="AG562" s="2" t="s">
        <v>1294</v>
      </c>
      <c r="AJ562" s="2" t="s">
        <v>1295</v>
      </c>
      <c r="AK562" s="2" t="s">
        <v>24</v>
      </c>
      <c r="AL562" s="2" t="s">
        <v>24</v>
      </c>
      <c r="AM562" s="2" t="s">
        <v>24</v>
      </c>
    </row>
    <row r="563" spans="1:39" x14ac:dyDescent="0.35">
      <c r="A563" s="2" t="s">
        <v>510</v>
      </c>
      <c r="B563" s="2" t="s">
        <v>854</v>
      </c>
      <c r="Q563" s="3">
        <v>3441</v>
      </c>
      <c r="AF563" s="2">
        <v>2019</v>
      </c>
      <c r="AG563" s="2" t="s">
        <v>1294</v>
      </c>
      <c r="AJ563" s="2" t="s">
        <v>1295</v>
      </c>
      <c r="AM563" s="2" t="s">
        <v>24</v>
      </c>
    </row>
    <row r="564" spans="1:39" x14ac:dyDescent="0.35">
      <c r="A564" s="2" t="s">
        <v>511</v>
      </c>
      <c r="B564" s="2" t="s">
        <v>1214</v>
      </c>
      <c r="Q564" s="3">
        <v>5414</v>
      </c>
      <c r="AF564" s="2">
        <v>2019</v>
      </c>
      <c r="AG564" s="2" t="s">
        <v>1294</v>
      </c>
      <c r="AJ564" s="2" t="s">
        <v>1295</v>
      </c>
      <c r="AM564" s="2" t="s">
        <v>24</v>
      </c>
    </row>
    <row r="565" spans="1:39" x14ac:dyDescent="0.35">
      <c r="A565" s="2" t="s">
        <v>512</v>
      </c>
      <c r="B565" s="2" t="s">
        <v>1217</v>
      </c>
      <c r="C565" s="2" t="s">
        <v>1218</v>
      </c>
      <c r="D565" s="2" t="s">
        <v>1219</v>
      </c>
      <c r="Q565" s="3">
        <v>1514</v>
      </c>
      <c r="R565" s="3">
        <v>1514</v>
      </c>
      <c r="S565" s="3">
        <v>1514</v>
      </c>
      <c r="AF565" s="2" t="s">
        <v>618</v>
      </c>
      <c r="AG565" s="2" t="s">
        <v>1294</v>
      </c>
      <c r="AJ565" s="2" t="s">
        <v>1295</v>
      </c>
      <c r="AK565" s="2" t="s">
        <v>24</v>
      </c>
      <c r="AL565" s="2" t="s">
        <v>24</v>
      </c>
      <c r="AM565" s="2" t="s">
        <v>24</v>
      </c>
    </row>
    <row r="566" spans="1:39" x14ac:dyDescent="0.35">
      <c r="A566" s="2" t="s">
        <v>513</v>
      </c>
      <c r="B566" s="2" t="s">
        <v>1220</v>
      </c>
      <c r="Q566" s="3">
        <v>3816</v>
      </c>
      <c r="AF566" s="2" t="s">
        <v>618</v>
      </c>
      <c r="AG566" s="2" t="s">
        <v>1294</v>
      </c>
      <c r="AJ566" s="2" t="s">
        <v>1295</v>
      </c>
      <c r="AK566" s="2" t="s">
        <v>24</v>
      </c>
      <c r="AL566" s="2" t="s">
        <v>24</v>
      </c>
      <c r="AM566" s="2" t="s">
        <v>24</v>
      </c>
    </row>
    <row r="567" spans="1:39" x14ac:dyDescent="0.35">
      <c r="A567" s="2" t="s">
        <v>514</v>
      </c>
      <c r="B567" s="2" t="s">
        <v>1229</v>
      </c>
      <c r="Q567" s="3">
        <v>1507</v>
      </c>
      <c r="AF567" s="2" t="s">
        <v>618</v>
      </c>
      <c r="AG567" s="2" t="s">
        <v>1294</v>
      </c>
      <c r="AJ567" s="2" t="s">
        <v>1295</v>
      </c>
      <c r="AK567" s="2" t="s">
        <v>24</v>
      </c>
      <c r="AL567" s="2" t="s">
        <v>24</v>
      </c>
      <c r="AM567" s="2" t="s">
        <v>24</v>
      </c>
    </row>
    <row r="568" spans="1:39" x14ac:dyDescent="0.35">
      <c r="A568" s="2" t="s">
        <v>515</v>
      </c>
      <c r="B568" s="2" t="s">
        <v>1202</v>
      </c>
      <c r="Q568" s="3">
        <v>1875</v>
      </c>
      <c r="AF568" s="2" t="s">
        <v>618</v>
      </c>
      <c r="AG568" s="2" t="s">
        <v>1294</v>
      </c>
      <c r="AJ568" s="2" t="s">
        <v>1295</v>
      </c>
      <c r="AK568" s="2" t="s">
        <v>24</v>
      </c>
      <c r="AL568" s="2" t="s">
        <v>24</v>
      </c>
      <c r="AM568" s="2" t="s">
        <v>24</v>
      </c>
    </row>
    <row r="569" spans="1:39" x14ac:dyDescent="0.35">
      <c r="A569" s="2" t="s">
        <v>516</v>
      </c>
      <c r="B569" s="2" t="s">
        <v>1191</v>
      </c>
      <c r="Q569" s="3">
        <v>4602</v>
      </c>
      <c r="AF569" s="2">
        <v>2015</v>
      </c>
      <c r="AG569" s="2" t="s">
        <v>1294</v>
      </c>
      <c r="AJ569" s="2" t="s">
        <v>1295</v>
      </c>
      <c r="AL569" s="2" t="s">
        <v>24</v>
      </c>
      <c r="AM569" s="2" t="s">
        <v>24</v>
      </c>
    </row>
    <row r="570" spans="1:39" x14ac:dyDescent="0.35">
      <c r="A570" s="2" t="s">
        <v>517</v>
      </c>
      <c r="B570" s="2" t="s">
        <v>1231</v>
      </c>
      <c r="Q570" s="3">
        <v>1507</v>
      </c>
      <c r="AF570" s="2" t="s">
        <v>618</v>
      </c>
      <c r="AG570" s="2" t="s">
        <v>1294</v>
      </c>
      <c r="AJ570" s="2" t="s">
        <v>1295</v>
      </c>
      <c r="AK570" s="2" t="s">
        <v>24</v>
      </c>
      <c r="AL570" s="2" t="s">
        <v>24</v>
      </c>
      <c r="AM570" s="2" t="s">
        <v>24</v>
      </c>
    </row>
    <row r="571" spans="1:39" x14ac:dyDescent="0.35">
      <c r="A571" s="2" t="s">
        <v>518</v>
      </c>
      <c r="B571" s="2" t="s">
        <v>1190</v>
      </c>
      <c r="Q571" s="3">
        <v>5436</v>
      </c>
      <c r="AF571" s="2">
        <v>2015</v>
      </c>
      <c r="AG571" s="2" t="s">
        <v>1294</v>
      </c>
      <c r="AJ571" s="2" t="s">
        <v>1295</v>
      </c>
      <c r="AL571" s="2" t="s">
        <v>24</v>
      </c>
      <c r="AM571" s="2" t="s">
        <v>24</v>
      </c>
    </row>
    <row r="572" spans="1:39" x14ac:dyDescent="0.35">
      <c r="A572" s="2" t="s">
        <v>519</v>
      </c>
      <c r="B572" s="2" t="s">
        <v>1201</v>
      </c>
      <c r="Q572" s="3">
        <v>1812</v>
      </c>
      <c r="AF572" s="2">
        <v>2011</v>
      </c>
      <c r="AG572" s="2" t="s">
        <v>1294</v>
      </c>
      <c r="AJ572" s="2" t="s">
        <v>1295</v>
      </c>
      <c r="AL572" s="2" t="s">
        <v>24</v>
      </c>
      <c r="AM572" s="2" t="s">
        <v>24</v>
      </c>
    </row>
    <row r="573" spans="1:39" x14ac:dyDescent="0.35">
      <c r="A573" s="2" t="s">
        <v>520</v>
      </c>
      <c r="B573" s="2" t="s">
        <v>1205</v>
      </c>
      <c r="C573" s="2" t="s">
        <v>1232</v>
      </c>
      <c r="D573" s="2" t="s">
        <v>1208</v>
      </c>
      <c r="Q573" s="3">
        <v>4617</v>
      </c>
      <c r="R573" s="3">
        <v>4624</v>
      </c>
      <c r="S573" s="3">
        <v>4630</v>
      </c>
      <c r="AF573" s="2" t="s">
        <v>618</v>
      </c>
      <c r="AG573" s="2" t="s">
        <v>1294</v>
      </c>
      <c r="AJ573" s="2" t="s">
        <v>1295</v>
      </c>
      <c r="AK573" s="2" t="s">
        <v>24</v>
      </c>
      <c r="AL573" s="2" t="s">
        <v>24</v>
      </c>
      <c r="AM573" s="2" t="s">
        <v>24</v>
      </c>
    </row>
    <row r="574" spans="1:39" x14ac:dyDescent="0.35">
      <c r="A574" s="2" t="s">
        <v>521</v>
      </c>
      <c r="B574" s="2" t="s">
        <v>1206</v>
      </c>
      <c r="Q574" s="3">
        <v>4624</v>
      </c>
      <c r="AF574" s="2" t="s">
        <v>618</v>
      </c>
      <c r="AG574" s="2" t="s">
        <v>1294</v>
      </c>
      <c r="AJ574" s="2" t="s">
        <v>1295</v>
      </c>
      <c r="AK574" s="2" t="s">
        <v>24</v>
      </c>
      <c r="AL574" s="2" t="s">
        <v>24</v>
      </c>
      <c r="AM574" s="2" t="s">
        <v>24</v>
      </c>
    </row>
    <row r="575" spans="1:39" x14ac:dyDescent="0.35">
      <c r="A575" s="2" t="s">
        <v>522</v>
      </c>
      <c r="B575" s="2" t="s">
        <v>1203</v>
      </c>
      <c r="Q575" s="3">
        <v>3034</v>
      </c>
      <c r="AF575" s="2">
        <v>2019</v>
      </c>
      <c r="AG575" s="2" t="s">
        <v>1294</v>
      </c>
      <c r="AJ575" s="2" t="s">
        <v>1295</v>
      </c>
      <c r="AM575" s="2" t="s">
        <v>24</v>
      </c>
    </row>
    <row r="576" spans="1:39" x14ac:dyDescent="0.35">
      <c r="A576" s="2" t="s">
        <v>523</v>
      </c>
      <c r="B576" s="2" t="s">
        <v>1234</v>
      </c>
      <c r="Q576" s="3">
        <v>4626</v>
      </c>
      <c r="AF576" s="2" t="s">
        <v>618</v>
      </c>
      <c r="AG576" s="2" t="s">
        <v>1294</v>
      </c>
      <c r="AJ576" s="2" t="s">
        <v>1295</v>
      </c>
      <c r="AK576" s="2" t="s">
        <v>24</v>
      </c>
      <c r="AL576" s="2" t="s">
        <v>24</v>
      </c>
      <c r="AM576" s="2" t="s">
        <v>24</v>
      </c>
    </row>
    <row r="577" spans="1:39" x14ac:dyDescent="0.35">
      <c r="A577" s="2" t="s">
        <v>524</v>
      </c>
      <c r="B577" s="2" t="s">
        <v>1226</v>
      </c>
      <c r="Q577" s="3">
        <v>1517</v>
      </c>
      <c r="AF577" s="2" t="s">
        <v>618</v>
      </c>
      <c r="AG577" s="2" t="s">
        <v>1294</v>
      </c>
      <c r="AJ577" s="2" t="s">
        <v>1295</v>
      </c>
      <c r="AK577" s="2" t="s">
        <v>24</v>
      </c>
      <c r="AL577" s="2" t="s">
        <v>24</v>
      </c>
      <c r="AM577" s="2" t="s">
        <v>24</v>
      </c>
    </row>
    <row r="578" spans="1:39" x14ac:dyDescent="0.35">
      <c r="A578" s="2" t="s">
        <v>525</v>
      </c>
      <c r="B578" s="2" t="s">
        <v>1235</v>
      </c>
      <c r="Q578" s="3">
        <v>5033</v>
      </c>
      <c r="AF578" s="2">
        <v>2007</v>
      </c>
      <c r="AG578" s="2" t="s">
        <v>1294</v>
      </c>
      <c r="AJ578" s="2" t="s">
        <v>1295</v>
      </c>
      <c r="AL578" s="2" t="s">
        <v>24</v>
      </c>
      <c r="AM578" s="2" t="s">
        <v>24</v>
      </c>
    </row>
    <row r="579" spans="1:39" x14ac:dyDescent="0.35">
      <c r="A579" s="2" t="s">
        <v>526</v>
      </c>
      <c r="B579" s="2" t="s">
        <v>1237</v>
      </c>
      <c r="Q579" s="3">
        <v>3427</v>
      </c>
      <c r="AF579" s="2">
        <v>2007</v>
      </c>
      <c r="AG579" s="2" t="s">
        <v>1294</v>
      </c>
      <c r="AJ579" s="2" t="s">
        <v>1295</v>
      </c>
      <c r="AL579" s="2" t="s">
        <v>24</v>
      </c>
      <c r="AM579" s="2" t="s">
        <v>24</v>
      </c>
    </row>
    <row r="580" spans="1:39" x14ac:dyDescent="0.35">
      <c r="A580" s="2" t="s">
        <v>527</v>
      </c>
      <c r="B580" s="2" t="s">
        <v>1236</v>
      </c>
      <c r="Q580" s="3">
        <v>1875</v>
      </c>
      <c r="AF580" s="2">
        <v>2011</v>
      </c>
      <c r="AG580" s="2" t="s">
        <v>1294</v>
      </c>
      <c r="AJ580" s="2" t="s">
        <v>1295</v>
      </c>
      <c r="AL580" s="2" t="s">
        <v>24</v>
      </c>
      <c r="AM580" s="2" t="s">
        <v>24</v>
      </c>
    </row>
    <row r="581" spans="1:39" x14ac:dyDescent="0.35">
      <c r="A581" s="2" t="s">
        <v>528</v>
      </c>
      <c r="B581" s="2" t="s">
        <v>1187</v>
      </c>
      <c r="Q581" s="3">
        <v>3803</v>
      </c>
      <c r="AF581" s="2" t="s">
        <v>618</v>
      </c>
      <c r="AG581" s="2" t="s">
        <v>1294</v>
      </c>
      <c r="AJ581" s="2" t="s">
        <v>1295</v>
      </c>
      <c r="AK581" s="2" t="s">
        <v>24</v>
      </c>
      <c r="AL581" s="2" t="s">
        <v>24</v>
      </c>
      <c r="AM581" s="2" t="s">
        <v>24</v>
      </c>
    </row>
    <row r="582" spans="1:39" x14ac:dyDescent="0.35">
      <c r="A582" s="2" t="s">
        <v>529</v>
      </c>
      <c r="B582" s="2" t="s">
        <v>1241</v>
      </c>
      <c r="Q582" s="3">
        <v>5053</v>
      </c>
      <c r="AF582" s="2">
        <v>2007</v>
      </c>
      <c r="AG582" s="2" t="s">
        <v>1294</v>
      </c>
      <c r="AJ582" s="2" t="s">
        <v>1295</v>
      </c>
      <c r="AL582" s="2" t="s">
        <v>24</v>
      </c>
      <c r="AM582" s="2" t="s">
        <v>24</v>
      </c>
    </row>
    <row r="583" spans="1:39" x14ac:dyDescent="0.35">
      <c r="A583" s="2" t="s">
        <v>530</v>
      </c>
      <c r="B583" s="2" t="s">
        <v>1240</v>
      </c>
      <c r="Q583" s="3">
        <v>3049</v>
      </c>
      <c r="AF583" s="2" t="s">
        <v>618</v>
      </c>
      <c r="AG583" s="2" t="s">
        <v>1294</v>
      </c>
      <c r="AJ583" s="2" t="s">
        <v>1295</v>
      </c>
      <c r="AK583" s="2" t="s">
        <v>24</v>
      </c>
      <c r="AL583" s="2" t="s">
        <v>24</v>
      </c>
      <c r="AM583" s="2" t="s">
        <v>24</v>
      </c>
    </row>
    <row r="584" spans="1:39" x14ac:dyDescent="0.35">
      <c r="A584" s="2" t="s">
        <v>531</v>
      </c>
      <c r="B584" s="2" t="s">
        <v>1246</v>
      </c>
      <c r="Q584" s="3">
        <v>4617</v>
      </c>
      <c r="AF584" s="2">
        <v>2007</v>
      </c>
      <c r="AG584" s="2" t="s">
        <v>1294</v>
      </c>
      <c r="AJ584" s="2" t="s">
        <v>1295</v>
      </c>
      <c r="AL584" s="2" t="s">
        <v>24</v>
      </c>
      <c r="AM584" s="2" t="s">
        <v>24</v>
      </c>
    </row>
    <row r="585" spans="1:39" x14ac:dyDescent="0.35">
      <c r="A585" s="2" t="s">
        <v>532</v>
      </c>
      <c r="B585" s="2" t="s">
        <v>1247</v>
      </c>
      <c r="Q585" s="3">
        <v>1507</v>
      </c>
      <c r="AF585" s="2" t="s">
        <v>618</v>
      </c>
      <c r="AG585" s="2" t="s">
        <v>1294</v>
      </c>
      <c r="AJ585" s="2" t="s">
        <v>1295</v>
      </c>
      <c r="AK585" s="2" t="s">
        <v>24</v>
      </c>
      <c r="AL585" s="2" t="s">
        <v>24</v>
      </c>
      <c r="AM585" s="2" t="s">
        <v>24</v>
      </c>
    </row>
    <row r="586" spans="1:39" x14ac:dyDescent="0.35">
      <c r="A586" s="2" t="s">
        <v>533</v>
      </c>
      <c r="B586" s="2" t="s">
        <v>1248</v>
      </c>
      <c r="Q586" s="3">
        <v>15</v>
      </c>
      <c r="AF586" s="2">
        <v>2015</v>
      </c>
      <c r="AG586" s="2" t="s">
        <v>1294</v>
      </c>
      <c r="AJ586" s="2" t="s">
        <v>1295</v>
      </c>
      <c r="AL586" s="2" t="s">
        <v>24</v>
      </c>
      <c r="AM586" s="2" t="s">
        <v>24</v>
      </c>
    </row>
    <row r="587" spans="1:39" x14ac:dyDescent="0.35">
      <c r="A587" s="2" t="s">
        <v>534</v>
      </c>
      <c r="B587" s="2" t="s">
        <v>1243</v>
      </c>
      <c r="Q587" s="3">
        <v>1151</v>
      </c>
      <c r="AF587" s="2">
        <v>2011</v>
      </c>
      <c r="AG587" s="2" t="s">
        <v>1294</v>
      </c>
      <c r="AJ587" s="2" t="s">
        <v>1295</v>
      </c>
      <c r="AL587" s="2" t="s">
        <v>24</v>
      </c>
      <c r="AM587" s="2" t="s">
        <v>24</v>
      </c>
    </row>
    <row r="588" spans="1:39" x14ac:dyDescent="0.35">
      <c r="A588" s="2" t="s">
        <v>535</v>
      </c>
      <c r="B588" s="2" t="s">
        <v>1242</v>
      </c>
      <c r="Q588" s="3">
        <v>1875</v>
      </c>
      <c r="AF588" s="2" t="s">
        <v>618</v>
      </c>
      <c r="AG588" s="2" t="s">
        <v>1294</v>
      </c>
      <c r="AJ588" s="2" t="s">
        <v>1295</v>
      </c>
      <c r="AK588" s="2" t="s">
        <v>24</v>
      </c>
      <c r="AL588" s="2" t="s">
        <v>24</v>
      </c>
      <c r="AM588" s="2" t="s">
        <v>24</v>
      </c>
    </row>
    <row r="589" spans="1:39" x14ac:dyDescent="0.35">
      <c r="A589" s="2" t="s">
        <v>536</v>
      </c>
      <c r="B589" s="2" t="s">
        <v>1245</v>
      </c>
      <c r="Q589" s="3">
        <v>5020</v>
      </c>
      <c r="AF589" s="2">
        <v>2007</v>
      </c>
      <c r="AG589" s="2" t="s">
        <v>1294</v>
      </c>
      <c r="AJ589" s="2" t="s">
        <v>1295</v>
      </c>
      <c r="AL589" s="2" t="s">
        <v>24</v>
      </c>
      <c r="AM589" s="2" t="s">
        <v>24</v>
      </c>
    </row>
    <row r="590" spans="1:39" x14ac:dyDescent="0.35">
      <c r="A590" s="2" t="s">
        <v>537</v>
      </c>
      <c r="B590" s="2" t="s">
        <v>1239</v>
      </c>
      <c r="Q590" s="3">
        <v>5006</v>
      </c>
      <c r="AF590" s="2" t="s">
        <v>618</v>
      </c>
      <c r="AG590" s="2" t="s">
        <v>1294</v>
      </c>
      <c r="AJ590" s="2" t="s">
        <v>1295</v>
      </c>
      <c r="AK590" s="2" t="s">
        <v>24</v>
      </c>
      <c r="AL590" s="2" t="s">
        <v>24</v>
      </c>
      <c r="AM590" s="2" t="s">
        <v>24</v>
      </c>
    </row>
    <row r="591" spans="1:39" x14ac:dyDescent="0.35">
      <c r="A591" s="2" t="s">
        <v>538</v>
      </c>
      <c r="B591" s="2" t="s">
        <v>1244</v>
      </c>
      <c r="Q591" s="3">
        <v>4627</v>
      </c>
      <c r="AF591" s="2" t="s">
        <v>618</v>
      </c>
      <c r="AG591" s="2" t="s">
        <v>1294</v>
      </c>
      <c r="AJ591" s="2" t="s">
        <v>1295</v>
      </c>
      <c r="AK591" s="2" t="s">
        <v>24</v>
      </c>
      <c r="AL591" s="2" t="s">
        <v>24</v>
      </c>
      <c r="AM591" s="2" t="s">
        <v>24</v>
      </c>
    </row>
    <row r="592" spans="1:39" x14ac:dyDescent="0.35">
      <c r="A592" s="2" t="s">
        <v>539</v>
      </c>
      <c r="B592" s="2" t="s">
        <v>698</v>
      </c>
      <c r="C592" s="2" t="s">
        <v>1822</v>
      </c>
      <c r="Q592" s="3">
        <v>1151</v>
      </c>
      <c r="AF592" s="2">
        <v>2019</v>
      </c>
      <c r="AG592" s="2" t="s">
        <v>1294</v>
      </c>
      <c r="AJ592" s="2" t="s">
        <v>1295</v>
      </c>
      <c r="AM592" s="2" t="s">
        <v>24</v>
      </c>
    </row>
    <row r="593" spans="1:39" x14ac:dyDescent="0.35">
      <c r="A593" s="2" t="s">
        <v>540</v>
      </c>
      <c r="B593" s="2" t="s">
        <v>829</v>
      </c>
      <c r="Q593" s="3">
        <v>1151</v>
      </c>
      <c r="AF593" s="2">
        <v>2007</v>
      </c>
      <c r="AG593" s="2" t="s">
        <v>1294</v>
      </c>
      <c r="AJ593" s="2" t="s">
        <v>1295</v>
      </c>
      <c r="AL593" s="2" t="s">
        <v>24</v>
      </c>
      <c r="AM593" s="2" t="s">
        <v>24</v>
      </c>
    </row>
    <row r="594" spans="1:39" x14ac:dyDescent="0.35">
      <c r="A594" s="2" t="s">
        <v>1918</v>
      </c>
      <c r="B594" s="2" t="s">
        <v>1820</v>
      </c>
      <c r="Q594" s="2">
        <v>1151</v>
      </c>
      <c r="AF594" s="2">
        <v>2023</v>
      </c>
      <c r="AG594" s="2" t="s">
        <v>1294</v>
      </c>
      <c r="AJ594" s="2" t="s">
        <v>1295</v>
      </c>
    </row>
    <row r="595" spans="1:39" x14ac:dyDescent="0.35">
      <c r="A595" s="2" t="s">
        <v>541</v>
      </c>
      <c r="B595" s="2" t="s">
        <v>1252</v>
      </c>
      <c r="Q595" s="3">
        <v>5405</v>
      </c>
      <c r="AF595" s="2">
        <v>2015</v>
      </c>
      <c r="AG595" s="2" t="s">
        <v>1294</v>
      </c>
      <c r="AJ595" s="2" t="s">
        <v>1295</v>
      </c>
      <c r="AL595" s="2" t="s">
        <v>24</v>
      </c>
      <c r="AM595" s="2" t="s">
        <v>24</v>
      </c>
    </row>
    <row r="596" spans="1:39" x14ac:dyDescent="0.35">
      <c r="A596" s="2" t="s">
        <v>542</v>
      </c>
      <c r="B596" s="2" t="s">
        <v>640</v>
      </c>
      <c r="Q596" s="3">
        <v>5032</v>
      </c>
      <c r="AF596" s="2">
        <v>2007</v>
      </c>
      <c r="AG596" s="2" t="s">
        <v>1294</v>
      </c>
      <c r="AJ596" s="2" t="s">
        <v>1295</v>
      </c>
      <c r="AL596" s="2" t="s">
        <v>24</v>
      </c>
      <c r="AM596" s="2" t="s">
        <v>24</v>
      </c>
    </row>
    <row r="597" spans="1:39" x14ac:dyDescent="0.35">
      <c r="A597" s="2" t="s">
        <v>543</v>
      </c>
      <c r="B597" s="2" t="s">
        <v>1063</v>
      </c>
      <c r="Q597" s="3">
        <v>5020</v>
      </c>
      <c r="AF597" s="2" t="s">
        <v>618</v>
      </c>
      <c r="AG597" s="2" t="s">
        <v>1294</v>
      </c>
      <c r="AJ597" s="2" t="s">
        <v>1295</v>
      </c>
      <c r="AK597" s="2" t="s">
        <v>24</v>
      </c>
      <c r="AL597" s="2" t="s">
        <v>24</v>
      </c>
      <c r="AM597" s="2" t="s">
        <v>24</v>
      </c>
    </row>
    <row r="598" spans="1:39" x14ac:dyDescent="0.35">
      <c r="A598" s="2" t="s">
        <v>544</v>
      </c>
      <c r="B598" s="2" t="s">
        <v>1162</v>
      </c>
      <c r="Q598" s="3">
        <v>5032</v>
      </c>
      <c r="AF598" s="2" t="s">
        <v>618</v>
      </c>
      <c r="AG598" s="2" t="s">
        <v>1294</v>
      </c>
      <c r="AJ598" s="2" t="s">
        <v>1295</v>
      </c>
      <c r="AK598" s="2" t="s">
        <v>24</v>
      </c>
      <c r="AL598" s="2" t="s">
        <v>24</v>
      </c>
      <c r="AM598" s="2" t="s">
        <v>24</v>
      </c>
    </row>
    <row r="599" spans="1:39" x14ac:dyDescent="0.35">
      <c r="A599" s="2" t="s">
        <v>545</v>
      </c>
      <c r="B599" s="2" t="s">
        <v>1271</v>
      </c>
      <c r="Q599" s="3">
        <v>5046</v>
      </c>
      <c r="AF599" s="2" t="s">
        <v>618</v>
      </c>
      <c r="AG599" s="2" t="s">
        <v>1294</v>
      </c>
      <c r="AJ599" s="2" t="s">
        <v>1295</v>
      </c>
      <c r="AK599" s="2" t="s">
        <v>24</v>
      </c>
      <c r="AL599" s="2" t="s">
        <v>24</v>
      </c>
      <c r="AM599" s="2" t="s">
        <v>24</v>
      </c>
    </row>
    <row r="600" spans="1:39" x14ac:dyDescent="0.35">
      <c r="A600" s="2" t="s">
        <v>546</v>
      </c>
      <c r="B600" s="2" t="s">
        <v>1253</v>
      </c>
      <c r="Q600" s="3">
        <v>4629</v>
      </c>
      <c r="AF600" s="2" t="s">
        <v>618</v>
      </c>
      <c r="AG600" s="2" t="s">
        <v>1294</v>
      </c>
      <c r="AJ600" s="2" t="s">
        <v>1295</v>
      </c>
      <c r="AK600" s="2" t="s">
        <v>24</v>
      </c>
      <c r="AL600" s="2" t="s">
        <v>24</v>
      </c>
      <c r="AM600" s="2" t="s">
        <v>24</v>
      </c>
    </row>
    <row r="601" spans="1:39" x14ac:dyDescent="0.35">
      <c r="A601" s="2" t="s">
        <v>547</v>
      </c>
      <c r="B601" s="2" t="s">
        <v>1254</v>
      </c>
      <c r="Q601" s="3">
        <v>5404</v>
      </c>
      <c r="AF601" s="2" t="s">
        <v>618</v>
      </c>
      <c r="AG601" s="2" t="s">
        <v>1294</v>
      </c>
      <c r="AJ601" s="2" t="s">
        <v>1295</v>
      </c>
      <c r="AK601" s="2" t="s">
        <v>24</v>
      </c>
      <c r="AL601" s="2" t="s">
        <v>24</v>
      </c>
      <c r="AM601" s="2" t="s">
        <v>24</v>
      </c>
    </row>
    <row r="602" spans="1:39" x14ac:dyDescent="0.35">
      <c r="A602" s="2" t="s">
        <v>548</v>
      </c>
      <c r="B602" s="2" t="s">
        <v>1267</v>
      </c>
      <c r="Q602" s="3">
        <v>1824</v>
      </c>
      <c r="AF602" s="2">
        <v>2015</v>
      </c>
      <c r="AG602" s="2" t="s">
        <v>1294</v>
      </c>
      <c r="AJ602" s="2" t="s">
        <v>1295</v>
      </c>
      <c r="AL602" s="2" t="s">
        <v>24</v>
      </c>
      <c r="AM602" s="2" t="s">
        <v>24</v>
      </c>
    </row>
    <row r="603" spans="1:39" x14ac:dyDescent="0.35">
      <c r="A603" s="2" t="s">
        <v>549</v>
      </c>
      <c r="B603" s="2" t="s">
        <v>1256</v>
      </c>
      <c r="Q603" s="3">
        <v>1815</v>
      </c>
      <c r="AF603" s="2">
        <v>2019</v>
      </c>
      <c r="AG603" s="2" t="s">
        <v>1294</v>
      </c>
      <c r="AJ603" s="2" t="s">
        <v>1295</v>
      </c>
      <c r="AM603" s="2" t="s">
        <v>24</v>
      </c>
    </row>
    <row r="604" spans="1:39" x14ac:dyDescent="0.35">
      <c r="A604" s="4" t="s">
        <v>1950</v>
      </c>
      <c r="B604" s="4" t="s">
        <v>894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5">
        <v>9999</v>
      </c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4">
        <v>2017</v>
      </c>
      <c r="AG604" s="4" t="s">
        <v>592</v>
      </c>
      <c r="AH604" s="4"/>
      <c r="AI604" s="4"/>
      <c r="AJ604" s="4" t="s">
        <v>1951</v>
      </c>
      <c r="AK604" s="2" t="s">
        <v>1297</v>
      </c>
      <c r="AL604" s="2" t="s">
        <v>24</v>
      </c>
      <c r="AM604" s="2" t="s">
        <v>24</v>
      </c>
    </row>
    <row r="605" spans="1:39" x14ac:dyDescent="0.35">
      <c r="A605" s="4" t="s">
        <v>550</v>
      </c>
      <c r="B605" s="4" t="s">
        <v>1249</v>
      </c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5">
        <v>9999</v>
      </c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4" t="s">
        <v>618</v>
      </c>
      <c r="AG605" s="4" t="s">
        <v>1298</v>
      </c>
      <c r="AH605" s="4"/>
      <c r="AI605" s="4"/>
      <c r="AJ605" s="4" t="s">
        <v>619</v>
      </c>
      <c r="AK605" s="2" t="s">
        <v>1297</v>
      </c>
      <c r="AL605" s="2" t="s">
        <v>24</v>
      </c>
      <c r="AM605" s="2" t="s">
        <v>24</v>
      </c>
    </row>
    <row r="606" spans="1:39" x14ac:dyDescent="0.35">
      <c r="A606" s="2" t="s">
        <v>1921</v>
      </c>
      <c r="B606" s="2" t="s">
        <v>1827</v>
      </c>
      <c r="Q606" s="2">
        <v>5032</v>
      </c>
      <c r="AF606" s="2">
        <v>2023</v>
      </c>
      <c r="AG606" s="2" t="s">
        <v>1294</v>
      </c>
      <c r="AJ606" s="2" t="s">
        <v>1295</v>
      </c>
    </row>
    <row r="607" spans="1:39" x14ac:dyDescent="0.35">
      <c r="A607" s="2" t="s">
        <v>551</v>
      </c>
      <c r="B607" s="2" t="s">
        <v>1250</v>
      </c>
      <c r="Q607" s="3">
        <v>3811</v>
      </c>
      <c r="AF607" s="2" t="s">
        <v>618</v>
      </c>
      <c r="AG607" s="2" t="s">
        <v>1294</v>
      </c>
      <c r="AJ607" s="2" t="s">
        <v>1295</v>
      </c>
      <c r="AK607" s="2" t="s">
        <v>24</v>
      </c>
      <c r="AL607" s="2" t="s">
        <v>24</v>
      </c>
      <c r="AM607" s="2" t="s">
        <v>24</v>
      </c>
    </row>
    <row r="608" spans="1:39" x14ac:dyDescent="0.35">
      <c r="A608" s="2" t="s">
        <v>552</v>
      </c>
      <c r="B608" s="2" t="s">
        <v>1268</v>
      </c>
      <c r="Q608" s="3">
        <v>5441</v>
      </c>
      <c r="AF608" s="2" t="s">
        <v>618</v>
      </c>
      <c r="AG608" s="2" t="s">
        <v>1294</v>
      </c>
      <c r="AJ608" s="2" t="s">
        <v>1295</v>
      </c>
      <c r="AK608" s="2" t="s">
        <v>24</v>
      </c>
      <c r="AL608" s="2" t="s">
        <v>24</v>
      </c>
      <c r="AM608" s="2" t="s">
        <v>24</v>
      </c>
    </row>
    <row r="609" spans="1:39" x14ac:dyDescent="0.35">
      <c r="A609" s="2" t="s">
        <v>553</v>
      </c>
      <c r="B609" s="2" t="s">
        <v>1251</v>
      </c>
      <c r="Q609" s="3">
        <v>1531</v>
      </c>
      <c r="AF609" s="2">
        <v>2019</v>
      </c>
      <c r="AG609" s="2" t="s">
        <v>1294</v>
      </c>
      <c r="AJ609" s="2" t="s">
        <v>1295</v>
      </c>
      <c r="AM609" s="2" t="s">
        <v>24</v>
      </c>
    </row>
    <row r="610" spans="1:39" x14ac:dyDescent="0.35">
      <c r="A610" s="2" t="s">
        <v>554</v>
      </c>
      <c r="B610" s="2" t="s">
        <v>1259</v>
      </c>
      <c r="C610" s="2" t="s">
        <v>954</v>
      </c>
      <c r="Q610" s="3">
        <v>1838</v>
      </c>
      <c r="R610" s="3">
        <v>5020</v>
      </c>
      <c r="AF610" s="2">
        <v>2015</v>
      </c>
      <c r="AG610" s="2" t="s">
        <v>1294</v>
      </c>
      <c r="AJ610" s="2" t="s">
        <v>1295</v>
      </c>
      <c r="AL610" s="2" t="s">
        <v>24</v>
      </c>
      <c r="AM610" s="2" t="s">
        <v>24</v>
      </c>
    </row>
    <row r="611" spans="1:39" x14ac:dyDescent="0.35">
      <c r="A611" s="2" t="s">
        <v>1853</v>
      </c>
      <c r="B611" s="2" t="s">
        <v>1727</v>
      </c>
      <c r="Q611" s="2">
        <v>5038</v>
      </c>
      <c r="AF611" s="2">
        <v>2023</v>
      </c>
      <c r="AG611" s="2" t="s">
        <v>1294</v>
      </c>
      <c r="AJ611" s="2" t="s">
        <v>1295</v>
      </c>
    </row>
    <row r="612" spans="1:39" x14ac:dyDescent="0.35">
      <c r="A612" s="2" t="s">
        <v>1905</v>
      </c>
      <c r="B612" s="2" t="s">
        <v>1799</v>
      </c>
      <c r="Q612" s="2">
        <v>40</v>
      </c>
      <c r="AF612" s="2">
        <v>2023</v>
      </c>
      <c r="AG612" s="2" t="s">
        <v>1294</v>
      </c>
      <c r="AJ612" s="2" t="s">
        <v>1295</v>
      </c>
    </row>
    <row r="613" spans="1:39" x14ac:dyDescent="0.35">
      <c r="A613" s="2" t="s">
        <v>555</v>
      </c>
      <c r="B613" s="2" t="s">
        <v>1262</v>
      </c>
      <c r="Q613" s="3">
        <v>3801</v>
      </c>
      <c r="AF613" s="2">
        <v>2011</v>
      </c>
      <c r="AG613" s="2" t="s">
        <v>1294</v>
      </c>
      <c r="AJ613" s="2" t="s">
        <v>1295</v>
      </c>
      <c r="AL613" s="2" t="s">
        <v>24</v>
      </c>
      <c r="AM613" s="2" t="s">
        <v>24</v>
      </c>
    </row>
    <row r="614" spans="1:39" x14ac:dyDescent="0.35">
      <c r="A614" s="2" t="s">
        <v>556</v>
      </c>
      <c r="B614" s="2" t="s">
        <v>1269</v>
      </c>
      <c r="Q614" s="3">
        <v>3019</v>
      </c>
      <c r="AF614" s="2" t="s">
        <v>618</v>
      </c>
      <c r="AG614" s="2" t="s">
        <v>1294</v>
      </c>
      <c r="AJ614" s="2" t="s">
        <v>1295</v>
      </c>
      <c r="AK614" s="2" t="s">
        <v>24</v>
      </c>
      <c r="AL614" s="2" t="s">
        <v>24</v>
      </c>
      <c r="AM614" s="2" t="s">
        <v>24</v>
      </c>
    </row>
    <row r="615" spans="1:39" x14ac:dyDescent="0.35">
      <c r="A615" s="2" t="s">
        <v>557</v>
      </c>
      <c r="B615" s="2" t="s">
        <v>1260</v>
      </c>
      <c r="Q615" s="3">
        <v>38</v>
      </c>
      <c r="AF615" s="2" t="s">
        <v>618</v>
      </c>
      <c r="AG615" s="2" t="s">
        <v>1294</v>
      </c>
      <c r="AJ615" s="2" t="s">
        <v>1295</v>
      </c>
      <c r="AL615" s="2" t="s">
        <v>24</v>
      </c>
      <c r="AM615" s="2" t="s">
        <v>24</v>
      </c>
    </row>
    <row r="616" spans="1:39" x14ac:dyDescent="0.35">
      <c r="A616" s="2" t="s">
        <v>558</v>
      </c>
      <c r="B616" s="2" t="s">
        <v>1257</v>
      </c>
      <c r="Q616" s="3">
        <v>1860</v>
      </c>
      <c r="AF616" s="2" t="s">
        <v>618</v>
      </c>
      <c r="AG616" s="2" t="s">
        <v>1294</v>
      </c>
      <c r="AJ616" s="2" t="s">
        <v>1295</v>
      </c>
      <c r="AK616" s="2" t="s">
        <v>24</v>
      </c>
      <c r="AL616" s="2" t="s">
        <v>24</v>
      </c>
      <c r="AM616" s="2" t="s">
        <v>24</v>
      </c>
    </row>
    <row r="617" spans="1:39" x14ac:dyDescent="0.35">
      <c r="A617" s="2" t="s">
        <v>559</v>
      </c>
      <c r="B617" s="2" t="s">
        <v>1255</v>
      </c>
      <c r="Q617" s="3">
        <v>1160</v>
      </c>
      <c r="AF617" s="2" t="s">
        <v>618</v>
      </c>
      <c r="AG617" s="2" t="s">
        <v>1294</v>
      </c>
      <c r="AJ617" s="2" t="s">
        <v>1295</v>
      </c>
      <c r="AK617" s="2" t="s">
        <v>24</v>
      </c>
      <c r="AL617" s="2" t="s">
        <v>24</v>
      </c>
      <c r="AM617" s="2" t="s">
        <v>24</v>
      </c>
    </row>
    <row r="618" spans="1:39" x14ac:dyDescent="0.35">
      <c r="A618" s="2" t="s">
        <v>1877</v>
      </c>
      <c r="B618" s="2" t="s">
        <v>1759</v>
      </c>
      <c r="Q618" s="2">
        <v>1160</v>
      </c>
      <c r="AF618" s="2">
        <v>2023</v>
      </c>
      <c r="AG618" s="2" t="s">
        <v>1294</v>
      </c>
      <c r="AJ618" s="2" t="s">
        <v>1295</v>
      </c>
    </row>
    <row r="619" spans="1:39" x14ac:dyDescent="0.35">
      <c r="A619" s="2" t="s">
        <v>1860</v>
      </c>
      <c r="B619" s="2" t="s">
        <v>1737</v>
      </c>
      <c r="Q619" s="2">
        <v>4036</v>
      </c>
      <c r="AF619" s="2">
        <v>2023</v>
      </c>
      <c r="AG619" s="2" t="s">
        <v>1294</v>
      </c>
      <c r="AJ619" s="2" t="s">
        <v>1295</v>
      </c>
    </row>
    <row r="620" spans="1:39" x14ac:dyDescent="0.35">
      <c r="A620" s="2" t="s">
        <v>560</v>
      </c>
      <c r="B620" s="2" t="s">
        <v>1261</v>
      </c>
      <c r="Q620" s="3">
        <v>1577</v>
      </c>
      <c r="AF620" s="2">
        <v>2019</v>
      </c>
      <c r="AG620" s="2" t="s">
        <v>1294</v>
      </c>
      <c r="AJ620" s="2" t="s">
        <v>1295</v>
      </c>
      <c r="AM620" s="2" t="s">
        <v>24</v>
      </c>
    </row>
    <row r="621" spans="1:39" x14ac:dyDescent="0.35">
      <c r="A621" s="2" t="s">
        <v>561</v>
      </c>
      <c r="B621" s="2" t="s">
        <v>1263</v>
      </c>
      <c r="Q621" s="3">
        <v>1857</v>
      </c>
      <c r="AF621" s="2">
        <v>2015</v>
      </c>
      <c r="AG621" s="2" t="s">
        <v>1294</v>
      </c>
      <c r="AJ621" s="2" t="s">
        <v>1295</v>
      </c>
      <c r="AL621" s="2" t="s">
        <v>24</v>
      </c>
      <c r="AM621" s="2" t="s">
        <v>24</v>
      </c>
    </row>
    <row r="622" spans="1:39" x14ac:dyDescent="0.35">
      <c r="A622" s="2" t="s">
        <v>562</v>
      </c>
      <c r="B622" s="2" t="s">
        <v>1270</v>
      </c>
      <c r="Q622" s="3">
        <v>3001</v>
      </c>
      <c r="AF622" s="2">
        <v>2011</v>
      </c>
      <c r="AG622" s="2" t="s">
        <v>1294</v>
      </c>
      <c r="AJ622" s="2" t="s">
        <v>1295</v>
      </c>
      <c r="AL622" s="2" t="s">
        <v>24</v>
      </c>
      <c r="AM622" s="2" t="s">
        <v>24</v>
      </c>
    </row>
    <row r="623" spans="1:39" x14ac:dyDescent="0.35">
      <c r="A623" s="2" t="s">
        <v>563</v>
      </c>
      <c r="B623" s="2" t="s">
        <v>1272</v>
      </c>
      <c r="Q623" s="3">
        <v>4213</v>
      </c>
      <c r="AF623" s="2">
        <v>2019</v>
      </c>
      <c r="AG623" s="2" t="s">
        <v>1294</v>
      </c>
      <c r="AJ623" s="2" t="s">
        <v>1295</v>
      </c>
      <c r="AM623" s="2" t="s">
        <v>24</v>
      </c>
    </row>
    <row r="624" spans="1:39" x14ac:dyDescent="0.35">
      <c r="A624" s="2" t="s">
        <v>564</v>
      </c>
      <c r="B624" s="2" t="s">
        <v>1273</v>
      </c>
      <c r="Q624" s="3">
        <v>5426</v>
      </c>
      <c r="AF624" s="2" t="s">
        <v>618</v>
      </c>
      <c r="AG624" s="2" t="s">
        <v>1294</v>
      </c>
      <c r="AJ624" s="2" t="s">
        <v>1295</v>
      </c>
      <c r="AK624" s="2" t="s">
        <v>24</v>
      </c>
      <c r="AL624" s="2" t="s">
        <v>24</v>
      </c>
      <c r="AM624" s="2" t="s">
        <v>24</v>
      </c>
    </row>
    <row r="625" spans="1:39" x14ac:dyDescent="0.35">
      <c r="A625" s="2" t="s">
        <v>565</v>
      </c>
      <c r="B625" s="2" t="s">
        <v>1275</v>
      </c>
      <c r="Q625" s="3">
        <v>1868</v>
      </c>
      <c r="AF625" s="2" t="s">
        <v>618</v>
      </c>
      <c r="AG625" s="2" t="s">
        <v>1294</v>
      </c>
      <c r="AJ625" s="2" t="s">
        <v>1295</v>
      </c>
      <c r="AK625" s="2" t="s">
        <v>24</v>
      </c>
      <c r="AL625" s="2" t="s">
        <v>24</v>
      </c>
      <c r="AM625" s="2" t="s">
        <v>24</v>
      </c>
    </row>
    <row r="626" spans="1:39" x14ac:dyDescent="0.35">
      <c r="A626" s="2" t="s">
        <v>566</v>
      </c>
      <c r="B626" s="2" t="s">
        <v>1274</v>
      </c>
      <c r="Q626" s="3">
        <v>1507</v>
      </c>
      <c r="AF626" s="2">
        <v>2011</v>
      </c>
      <c r="AG626" s="2" t="s">
        <v>1294</v>
      </c>
      <c r="AJ626" s="2" t="s">
        <v>1295</v>
      </c>
      <c r="AL626" s="2" t="s">
        <v>24</v>
      </c>
      <c r="AM626" s="2" t="s">
        <v>24</v>
      </c>
    </row>
    <row r="627" spans="1:39" x14ac:dyDescent="0.35">
      <c r="A627" s="2" t="s">
        <v>567</v>
      </c>
      <c r="B627" s="2" t="s">
        <v>1276</v>
      </c>
      <c r="Q627" s="3">
        <v>3440</v>
      </c>
      <c r="AF627" s="2" t="s">
        <v>618</v>
      </c>
      <c r="AG627" s="2" t="s">
        <v>1294</v>
      </c>
      <c r="AJ627" s="2" t="s">
        <v>1295</v>
      </c>
      <c r="AK627" s="2" t="s">
        <v>24</v>
      </c>
      <c r="AL627" s="2" t="s">
        <v>24</v>
      </c>
      <c r="AM627" s="2" t="s">
        <v>24</v>
      </c>
    </row>
    <row r="628" spans="1:39" x14ac:dyDescent="0.35">
      <c r="A628" s="2" t="s">
        <v>568</v>
      </c>
      <c r="B628" s="2" t="s">
        <v>1277</v>
      </c>
      <c r="Q628" s="3">
        <v>96</v>
      </c>
      <c r="AF628" s="2">
        <v>2009</v>
      </c>
      <c r="AG628" s="2" t="s">
        <v>1294</v>
      </c>
      <c r="AJ628" s="2" t="s">
        <v>1295</v>
      </c>
      <c r="AM628" s="2" t="s">
        <v>24</v>
      </c>
    </row>
    <row r="629" spans="1:39" x14ac:dyDescent="0.35">
      <c r="A629" s="2" t="s">
        <v>569</v>
      </c>
      <c r="B629" s="2" t="s">
        <v>1278</v>
      </c>
      <c r="Q629" s="3">
        <v>1507</v>
      </c>
      <c r="AF629" s="2">
        <v>2015</v>
      </c>
      <c r="AG629" s="2" t="s">
        <v>1294</v>
      </c>
      <c r="AJ629" s="2" t="s">
        <v>1295</v>
      </c>
      <c r="AL629" s="2" t="s">
        <v>24</v>
      </c>
      <c r="AM629" s="2" t="s">
        <v>24</v>
      </c>
    </row>
    <row r="630" spans="1:39" x14ac:dyDescent="0.35">
      <c r="A630" s="2" t="s">
        <v>1885</v>
      </c>
      <c r="B630" s="2" t="s">
        <v>1770</v>
      </c>
      <c r="Q630" s="2">
        <v>3418</v>
      </c>
      <c r="AF630" s="2">
        <v>2023</v>
      </c>
      <c r="AG630" s="2" t="s">
        <v>1294</v>
      </c>
      <c r="AJ630" s="2" t="s">
        <v>1295</v>
      </c>
    </row>
  </sheetData>
  <autoFilter ref="A1:AL544" xr:uid="{00000000-0009-0000-0000-000004000000}">
    <sortState xmlns:xlrd2="http://schemas.microsoft.com/office/spreadsheetml/2017/richdata2" ref="A2:AL471">
      <sortCondition ref="A2:A471"/>
    </sortState>
  </autoFilter>
  <sortState xmlns:xlrd2="http://schemas.microsoft.com/office/spreadsheetml/2017/richdata2" ref="A2:AM630">
    <sortCondition ref="A2:A630"/>
  </sortState>
  <phoneticPr fontId="16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0"/>
  <sheetViews>
    <sheetView workbookViewId="0">
      <pane ySplit="1" topLeftCell="A106" activePane="bottomLeft" state="frozen"/>
      <selection pane="bottomLeft" activeCell="B121" sqref="B121"/>
    </sheetView>
  </sheetViews>
  <sheetFormatPr baseColWidth="10" defaultColWidth="11.453125" defaultRowHeight="14.5" x14ac:dyDescent="0.35"/>
  <cols>
    <col min="2" max="2" width="34.26953125" bestFit="1" customWidth="1"/>
    <col min="3" max="4" width="34.26953125" customWidth="1"/>
    <col min="5" max="5" width="33.1796875" customWidth="1"/>
  </cols>
  <sheetData>
    <row r="1" spans="1:5" x14ac:dyDescent="0.35">
      <c r="A1" s="19" t="s">
        <v>1307</v>
      </c>
      <c r="B1" s="19" t="s">
        <v>1308</v>
      </c>
      <c r="C1" s="19" t="s">
        <v>1309</v>
      </c>
      <c r="D1" s="19" t="s">
        <v>1310</v>
      </c>
      <c r="E1" s="19" t="s">
        <v>14</v>
      </c>
    </row>
    <row r="2" spans="1:5" x14ac:dyDescent="0.35">
      <c r="A2">
        <v>3</v>
      </c>
      <c r="B2" t="s">
        <v>1311</v>
      </c>
      <c r="C2" t="s">
        <v>1312</v>
      </c>
      <c r="D2" t="s">
        <v>1313</v>
      </c>
    </row>
    <row r="3" spans="1:5" x14ac:dyDescent="0.35">
      <c r="A3">
        <v>11</v>
      </c>
      <c r="B3" t="s">
        <v>1314</v>
      </c>
      <c r="C3" t="s">
        <v>1312</v>
      </c>
      <c r="D3" t="s">
        <v>1313</v>
      </c>
    </row>
    <row r="4" spans="1:5" x14ac:dyDescent="0.35">
      <c r="A4">
        <v>15</v>
      </c>
      <c r="B4" t="s">
        <v>1315</v>
      </c>
      <c r="C4" t="s">
        <v>1312</v>
      </c>
      <c r="D4" t="s">
        <v>1313</v>
      </c>
    </row>
    <row r="5" spans="1:5" x14ac:dyDescent="0.35">
      <c r="A5">
        <v>18</v>
      </c>
      <c r="B5" t="s">
        <v>1316</v>
      </c>
      <c r="C5" t="s">
        <v>1312</v>
      </c>
      <c r="D5" t="s">
        <v>1313</v>
      </c>
    </row>
    <row r="6" spans="1:5" x14ac:dyDescent="0.35">
      <c r="A6">
        <v>30</v>
      </c>
      <c r="B6" t="s">
        <v>1317</v>
      </c>
      <c r="C6" t="s">
        <v>1312</v>
      </c>
      <c r="D6" t="s">
        <v>1313</v>
      </c>
      <c r="E6" t="s">
        <v>1318</v>
      </c>
    </row>
    <row r="7" spans="1:5" x14ac:dyDescent="0.35">
      <c r="A7">
        <v>31</v>
      </c>
      <c r="B7" t="s">
        <v>1319</v>
      </c>
      <c r="C7" t="s">
        <v>1312</v>
      </c>
      <c r="D7" t="s">
        <v>1313</v>
      </c>
      <c r="E7" t="s">
        <v>1320</v>
      </c>
    </row>
    <row r="8" spans="1:5" x14ac:dyDescent="0.35">
      <c r="A8">
        <v>32</v>
      </c>
      <c r="B8" t="s">
        <v>1321</v>
      </c>
      <c r="C8" t="s">
        <v>1312</v>
      </c>
      <c r="D8" t="s">
        <v>1313</v>
      </c>
      <c r="E8" t="s">
        <v>1320</v>
      </c>
    </row>
    <row r="9" spans="1:5" x14ac:dyDescent="0.35">
      <c r="A9">
        <v>33</v>
      </c>
      <c r="B9" t="s">
        <v>1322</v>
      </c>
      <c r="C9" t="s">
        <v>1312</v>
      </c>
      <c r="D9" t="s">
        <v>1313</v>
      </c>
      <c r="E9" t="s">
        <v>1320</v>
      </c>
    </row>
    <row r="10" spans="1:5" x14ac:dyDescent="0.35">
      <c r="A10">
        <v>34</v>
      </c>
      <c r="B10" t="s">
        <v>610</v>
      </c>
      <c r="C10" t="s">
        <v>1312</v>
      </c>
      <c r="D10" t="s">
        <v>1313</v>
      </c>
    </row>
    <row r="11" spans="1:5" x14ac:dyDescent="0.35">
      <c r="A11">
        <v>38</v>
      </c>
      <c r="B11" t="s">
        <v>1323</v>
      </c>
      <c r="C11" t="s">
        <v>1312</v>
      </c>
      <c r="D11" t="s">
        <v>1313</v>
      </c>
      <c r="E11" t="s">
        <v>1318</v>
      </c>
    </row>
    <row r="12" spans="1:5" x14ac:dyDescent="0.35">
      <c r="A12">
        <v>39</v>
      </c>
      <c r="B12" t="s">
        <v>1324</v>
      </c>
      <c r="C12" t="s">
        <v>1312</v>
      </c>
      <c r="D12" t="s">
        <v>1313</v>
      </c>
      <c r="E12" t="s">
        <v>1320</v>
      </c>
    </row>
    <row r="13" spans="1:5" x14ac:dyDescent="0.35">
      <c r="A13">
        <v>40</v>
      </c>
      <c r="B13" t="s">
        <v>1325</v>
      </c>
      <c r="C13" t="s">
        <v>1312</v>
      </c>
      <c r="D13" t="s">
        <v>1313</v>
      </c>
      <c r="E13" t="s">
        <v>1320</v>
      </c>
    </row>
    <row r="14" spans="1:5" x14ac:dyDescent="0.35">
      <c r="A14">
        <v>42</v>
      </c>
      <c r="B14" t="s">
        <v>1326</v>
      </c>
      <c r="C14" t="s">
        <v>1312</v>
      </c>
      <c r="D14" t="s">
        <v>1313</v>
      </c>
    </row>
    <row r="15" spans="1:5" x14ac:dyDescent="0.35">
      <c r="A15">
        <v>46</v>
      </c>
      <c r="B15" t="s">
        <v>1327</v>
      </c>
      <c r="C15" t="s">
        <v>1312</v>
      </c>
      <c r="D15" t="s">
        <v>1313</v>
      </c>
    </row>
    <row r="16" spans="1:5" x14ac:dyDescent="0.35">
      <c r="A16">
        <v>50</v>
      </c>
      <c r="B16" t="s">
        <v>1328</v>
      </c>
      <c r="C16" t="s">
        <v>1312</v>
      </c>
      <c r="D16" t="s">
        <v>1313</v>
      </c>
    </row>
    <row r="17" spans="1:5" x14ac:dyDescent="0.35">
      <c r="A17">
        <v>54</v>
      </c>
      <c r="B17" t="s">
        <v>605</v>
      </c>
      <c r="C17" t="s">
        <v>1312</v>
      </c>
      <c r="D17" t="s">
        <v>1313</v>
      </c>
      <c r="E17" t="s">
        <v>1318</v>
      </c>
    </row>
    <row r="18" spans="1:5" x14ac:dyDescent="0.35">
      <c r="A18">
        <v>55</v>
      </c>
      <c r="B18" t="s">
        <v>1329</v>
      </c>
      <c r="C18" t="s">
        <v>1312</v>
      </c>
      <c r="D18" t="s">
        <v>1313</v>
      </c>
      <c r="E18" t="s">
        <v>1320</v>
      </c>
    </row>
    <row r="19" spans="1:5" x14ac:dyDescent="0.35">
      <c r="A19">
        <v>56</v>
      </c>
      <c r="B19" t="s">
        <v>606</v>
      </c>
      <c r="C19" t="s">
        <v>1312</v>
      </c>
      <c r="D19" t="s">
        <v>1313</v>
      </c>
      <c r="E19" t="s">
        <v>1320</v>
      </c>
    </row>
    <row r="20" spans="1:5" x14ac:dyDescent="0.35">
      <c r="A20">
        <v>91</v>
      </c>
      <c r="B20" t="s">
        <v>1330</v>
      </c>
      <c r="C20" t="s">
        <v>1331</v>
      </c>
      <c r="D20" t="s">
        <v>1332</v>
      </c>
    </row>
    <row r="21" spans="1:5" x14ac:dyDescent="0.35">
      <c r="A21">
        <v>92</v>
      </c>
      <c r="B21" t="s">
        <v>1333</v>
      </c>
      <c r="C21" t="s">
        <v>1331</v>
      </c>
      <c r="D21" t="s">
        <v>1332</v>
      </c>
    </row>
    <row r="22" spans="1:5" x14ac:dyDescent="0.35">
      <c r="A22">
        <v>93</v>
      </c>
      <c r="B22" t="s">
        <v>1334</v>
      </c>
      <c r="C22" t="s">
        <v>1331</v>
      </c>
      <c r="D22" t="s">
        <v>1332</v>
      </c>
    </row>
    <row r="23" spans="1:5" x14ac:dyDescent="0.35">
      <c r="A23">
        <v>94</v>
      </c>
      <c r="B23" t="s">
        <v>1335</v>
      </c>
      <c r="C23" t="s">
        <v>1331</v>
      </c>
      <c r="D23" t="s">
        <v>1332</v>
      </c>
    </row>
    <row r="24" spans="1:5" x14ac:dyDescent="0.35">
      <c r="A24">
        <v>95</v>
      </c>
      <c r="B24" t="s">
        <v>1336</v>
      </c>
      <c r="C24" t="s">
        <v>1331</v>
      </c>
      <c r="D24" t="s">
        <v>1332</v>
      </c>
    </row>
    <row r="25" spans="1:5" x14ac:dyDescent="0.35">
      <c r="A25">
        <v>96</v>
      </c>
      <c r="B25" t="s">
        <v>1337</v>
      </c>
      <c r="C25" t="s">
        <v>1331</v>
      </c>
      <c r="D25" t="s">
        <v>1332</v>
      </c>
    </row>
    <row r="26" spans="1:5" x14ac:dyDescent="0.35">
      <c r="A26">
        <v>97</v>
      </c>
      <c r="B26" t="s">
        <v>1338</v>
      </c>
      <c r="C26" t="s">
        <v>1331</v>
      </c>
      <c r="D26" t="s">
        <v>1332</v>
      </c>
    </row>
    <row r="27" spans="1:5" x14ac:dyDescent="0.35">
      <c r="A27" s="1">
        <v>100</v>
      </c>
      <c r="B27" t="s">
        <v>1319</v>
      </c>
      <c r="C27" t="s">
        <v>581</v>
      </c>
      <c r="D27" t="s">
        <v>1339</v>
      </c>
    </row>
    <row r="28" spans="1:5" x14ac:dyDescent="0.35">
      <c r="A28" s="1">
        <v>200</v>
      </c>
      <c r="B28" t="s">
        <v>1321</v>
      </c>
      <c r="C28" t="s">
        <v>581</v>
      </c>
      <c r="D28" t="s">
        <v>1339</v>
      </c>
    </row>
    <row r="29" spans="1:5" x14ac:dyDescent="0.35">
      <c r="A29" s="1">
        <v>300</v>
      </c>
      <c r="B29" t="s">
        <v>1311</v>
      </c>
      <c r="C29" t="s">
        <v>581</v>
      </c>
      <c r="D29" t="s">
        <v>1339</v>
      </c>
    </row>
    <row r="30" spans="1:5" x14ac:dyDescent="0.35">
      <c r="A30">
        <v>301</v>
      </c>
      <c r="B30" t="s">
        <v>1311</v>
      </c>
      <c r="C30" t="s">
        <v>12</v>
      </c>
      <c r="D30" t="s">
        <v>1340</v>
      </c>
    </row>
    <row r="31" spans="1:5" x14ac:dyDescent="0.35">
      <c r="A31" s="1">
        <v>400</v>
      </c>
      <c r="B31" t="s">
        <v>611</v>
      </c>
      <c r="C31" t="s">
        <v>581</v>
      </c>
      <c r="D31" t="s">
        <v>1339</v>
      </c>
    </row>
    <row r="32" spans="1:5" x14ac:dyDescent="0.35">
      <c r="A32" s="1">
        <v>500</v>
      </c>
      <c r="B32" t="s">
        <v>1341</v>
      </c>
      <c r="C32" t="s">
        <v>581</v>
      </c>
      <c r="D32" t="s">
        <v>1339</v>
      </c>
    </row>
    <row r="33" spans="1:4" x14ac:dyDescent="0.35">
      <c r="A33" s="1">
        <v>600</v>
      </c>
      <c r="B33" t="s">
        <v>1322</v>
      </c>
      <c r="C33" t="s">
        <v>581</v>
      </c>
      <c r="D33" t="s">
        <v>1339</v>
      </c>
    </row>
    <row r="34" spans="1:4" x14ac:dyDescent="0.35">
      <c r="A34" s="1">
        <v>700</v>
      </c>
      <c r="B34" t="s">
        <v>1323</v>
      </c>
      <c r="C34" t="s">
        <v>581</v>
      </c>
      <c r="D34" t="s">
        <v>1339</v>
      </c>
    </row>
    <row r="35" spans="1:4" x14ac:dyDescent="0.35">
      <c r="A35" s="1">
        <v>800</v>
      </c>
      <c r="B35" t="s">
        <v>1325</v>
      </c>
      <c r="C35" t="s">
        <v>581</v>
      </c>
      <c r="D35" t="s">
        <v>1339</v>
      </c>
    </row>
    <row r="36" spans="1:4" x14ac:dyDescent="0.35">
      <c r="A36" s="1">
        <v>900</v>
      </c>
      <c r="B36" t="s">
        <v>1342</v>
      </c>
      <c r="C36" t="s">
        <v>581</v>
      </c>
      <c r="D36" t="s">
        <v>1339</v>
      </c>
    </row>
    <row r="37" spans="1:4" x14ac:dyDescent="0.35">
      <c r="A37" s="1">
        <v>1000</v>
      </c>
      <c r="B37" t="s">
        <v>1343</v>
      </c>
      <c r="C37" t="s">
        <v>581</v>
      </c>
      <c r="D37" t="s">
        <v>1339</v>
      </c>
    </row>
    <row r="38" spans="1:4" x14ac:dyDescent="0.35">
      <c r="A38" s="1">
        <v>1100</v>
      </c>
      <c r="B38" t="s">
        <v>1314</v>
      </c>
      <c r="C38" t="s">
        <v>581</v>
      </c>
      <c r="D38" t="s">
        <v>1339</v>
      </c>
    </row>
    <row r="39" spans="1:4" x14ac:dyDescent="0.35">
      <c r="A39">
        <v>1101</v>
      </c>
      <c r="B39" t="s">
        <v>1344</v>
      </c>
      <c r="C39" t="s">
        <v>12</v>
      </c>
      <c r="D39" t="s">
        <v>1340</v>
      </c>
    </row>
    <row r="40" spans="1:4" x14ac:dyDescent="0.35">
      <c r="A40">
        <v>1103</v>
      </c>
      <c r="B40" t="s">
        <v>1345</v>
      </c>
      <c r="C40" t="s">
        <v>12</v>
      </c>
      <c r="D40" t="s">
        <v>1340</v>
      </c>
    </row>
    <row r="41" spans="1:4" x14ac:dyDescent="0.35">
      <c r="A41">
        <v>1106</v>
      </c>
      <c r="B41" t="s">
        <v>1346</v>
      </c>
      <c r="C41" t="s">
        <v>12</v>
      </c>
      <c r="D41" t="s">
        <v>1340</v>
      </c>
    </row>
    <row r="42" spans="1:4" x14ac:dyDescent="0.35">
      <c r="A42">
        <v>1108</v>
      </c>
      <c r="B42" t="s">
        <v>1347</v>
      </c>
      <c r="C42" t="s">
        <v>12</v>
      </c>
      <c r="D42" t="s">
        <v>1340</v>
      </c>
    </row>
    <row r="43" spans="1:4" x14ac:dyDescent="0.35">
      <c r="A43">
        <v>1111</v>
      </c>
      <c r="B43" t="s">
        <v>1348</v>
      </c>
      <c r="C43" t="s">
        <v>12</v>
      </c>
      <c r="D43" t="s">
        <v>1340</v>
      </c>
    </row>
    <row r="44" spans="1:4" x14ac:dyDescent="0.35">
      <c r="A44">
        <v>1112</v>
      </c>
      <c r="B44" t="s">
        <v>1349</v>
      </c>
      <c r="C44" t="s">
        <v>12</v>
      </c>
      <c r="D44" t="s">
        <v>1340</v>
      </c>
    </row>
    <row r="45" spans="1:4" x14ac:dyDescent="0.35">
      <c r="A45">
        <v>1114</v>
      </c>
      <c r="B45" t="s">
        <v>1350</v>
      </c>
      <c r="C45" t="s">
        <v>12</v>
      </c>
      <c r="D45" t="s">
        <v>1340</v>
      </c>
    </row>
    <row r="46" spans="1:4" x14ac:dyDescent="0.35">
      <c r="A46">
        <v>1119</v>
      </c>
      <c r="B46" t="s">
        <v>1351</v>
      </c>
      <c r="C46" t="s">
        <v>12</v>
      </c>
      <c r="D46" t="s">
        <v>1340</v>
      </c>
    </row>
    <row r="47" spans="1:4" x14ac:dyDescent="0.35">
      <c r="A47">
        <v>1120</v>
      </c>
      <c r="B47" t="s">
        <v>1352</v>
      </c>
      <c r="C47" t="s">
        <v>12</v>
      </c>
      <c r="D47" t="s">
        <v>1340</v>
      </c>
    </row>
    <row r="48" spans="1:4" x14ac:dyDescent="0.35">
      <c r="A48">
        <v>1121</v>
      </c>
      <c r="B48" t="s">
        <v>1353</v>
      </c>
      <c r="C48" t="s">
        <v>12</v>
      </c>
      <c r="D48" t="s">
        <v>1340</v>
      </c>
    </row>
    <row r="49" spans="1:4" x14ac:dyDescent="0.35">
      <c r="A49">
        <v>1122</v>
      </c>
      <c r="B49" t="s">
        <v>1354</v>
      </c>
      <c r="C49" t="s">
        <v>12</v>
      </c>
      <c r="D49" t="s">
        <v>1340</v>
      </c>
    </row>
    <row r="50" spans="1:4" x14ac:dyDescent="0.35">
      <c r="A50">
        <v>1124</v>
      </c>
      <c r="B50" t="s">
        <v>1355</v>
      </c>
      <c r="C50" t="s">
        <v>12</v>
      </c>
      <c r="D50" t="s">
        <v>1340</v>
      </c>
    </row>
    <row r="51" spans="1:4" x14ac:dyDescent="0.35">
      <c r="A51">
        <v>1127</v>
      </c>
      <c r="B51" t="s">
        <v>1356</v>
      </c>
      <c r="C51" t="s">
        <v>12</v>
      </c>
      <c r="D51" t="s">
        <v>1340</v>
      </c>
    </row>
    <row r="52" spans="1:4" x14ac:dyDescent="0.35">
      <c r="A52">
        <v>1130</v>
      </c>
      <c r="B52" t="s">
        <v>1357</v>
      </c>
      <c r="C52" t="s">
        <v>12</v>
      </c>
      <c r="D52" t="s">
        <v>1340</v>
      </c>
    </row>
    <row r="53" spans="1:4" x14ac:dyDescent="0.35">
      <c r="A53">
        <v>1133</v>
      </c>
      <c r="B53" t="s">
        <v>1358</v>
      </c>
      <c r="C53" t="s">
        <v>12</v>
      </c>
      <c r="D53" t="s">
        <v>1340</v>
      </c>
    </row>
    <row r="54" spans="1:4" x14ac:dyDescent="0.35">
      <c r="A54">
        <v>1134</v>
      </c>
      <c r="B54" t="s">
        <v>1359</v>
      </c>
      <c r="C54" t="s">
        <v>12</v>
      </c>
      <c r="D54" t="s">
        <v>1340</v>
      </c>
    </row>
    <row r="55" spans="1:4" x14ac:dyDescent="0.35">
      <c r="A55">
        <v>1135</v>
      </c>
      <c r="B55" t="s">
        <v>1360</v>
      </c>
      <c r="C55" t="s">
        <v>12</v>
      </c>
      <c r="D55" t="s">
        <v>1340</v>
      </c>
    </row>
    <row r="56" spans="1:4" x14ac:dyDescent="0.35">
      <c r="A56">
        <v>1144</v>
      </c>
      <c r="B56" t="s">
        <v>1361</v>
      </c>
      <c r="C56" t="s">
        <v>12</v>
      </c>
      <c r="D56" t="s">
        <v>1340</v>
      </c>
    </row>
    <row r="57" spans="1:4" x14ac:dyDescent="0.35">
      <c r="A57">
        <v>1145</v>
      </c>
      <c r="B57" t="s">
        <v>1362</v>
      </c>
      <c r="C57" t="s">
        <v>12</v>
      </c>
      <c r="D57" t="s">
        <v>1340</v>
      </c>
    </row>
    <row r="58" spans="1:4" x14ac:dyDescent="0.35">
      <c r="A58">
        <v>1146</v>
      </c>
      <c r="B58" t="s">
        <v>1363</v>
      </c>
      <c r="C58" t="s">
        <v>12</v>
      </c>
      <c r="D58" t="s">
        <v>1340</v>
      </c>
    </row>
    <row r="59" spans="1:4" x14ac:dyDescent="0.35">
      <c r="A59">
        <v>1149</v>
      </c>
      <c r="B59" t="s">
        <v>1364</v>
      </c>
      <c r="C59" t="s">
        <v>12</v>
      </c>
      <c r="D59" t="s">
        <v>1340</v>
      </c>
    </row>
    <row r="60" spans="1:4" x14ac:dyDescent="0.35">
      <c r="A60">
        <v>1151</v>
      </c>
      <c r="B60" t="s">
        <v>1365</v>
      </c>
      <c r="C60" t="s">
        <v>12</v>
      </c>
      <c r="D60" t="s">
        <v>1340</v>
      </c>
    </row>
    <row r="61" spans="1:4" x14ac:dyDescent="0.35">
      <c r="A61">
        <v>1160</v>
      </c>
      <c r="B61" t="s">
        <v>1366</v>
      </c>
      <c r="C61" t="s">
        <v>12</v>
      </c>
      <c r="D61" t="s">
        <v>1340</v>
      </c>
    </row>
    <row r="62" spans="1:4" x14ac:dyDescent="0.35">
      <c r="A62" s="1">
        <v>1200</v>
      </c>
      <c r="B62" t="s">
        <v>1367</v>
      </c>
      <c r="C62" t="s">
        <v>581</v>
      </c>
      <c r="D62" t="s">
        <v>1339</v>
      </c>
    </row>
    <row r="63" spans="1:4" x14ac:dyDescent="0.35">
      <c r="A63" s="1">
        <v>1400</v>
      </c>
      <c r="B63" t="s">
        <v>1368</v>
      </c>
      <c r="C63" t="s">
        <v>581</v>
      </c>
      <c r="D63" t="s">
        <v>1339</v>
      </c>
    </row>
    <row r="64" spans="1:4" x14ac:dyDescent="0.35">
      <c r="A64" s="1">
        <v>1500</v>
      </c>
      <c r="B64" t="s">
        <v>1315</v>
      </c>
      <c r="C64" t="s">
        <v>581</v>
      </c>
      <c r="D64" t="s">
        <v>1339</v>
      </c>
    </row>
    <row r="65" spans="1:5" x14ac:dyDescent="0.35">
      <c r="A65">
        <v>1505</v>
      </c>
      <c r="B65" t="s">
        <v>1369</v>
      </c>
      <c r="C65" t="s">
        <v>12</v>
      </c>
      <c r="D65" t="s">
        <v>1340</v>
      </c>
    </row>
    <row r="66" spans="1:5" x14ac:dyDescent="0.35">
      <c r="A66">
        <v>1506</v>
      </c>
      <c r="B66" t="s">
        <v>1370</v>
      </c>
      <c r="C66" t="s">
        <v>12</v>
      </c>
      <c r="D66" t="s">
        <v>1340</v>
      </c>
    </row>
    <row r="67" spans="1:5" x14ac:dyDescent="0.35">
      <c r="A67">
        <v>1507</v>
      </c>
      <c r="B67" t="s">
        <v>1371</v>
      </c>
      <c r="C67" t="s">
        <v>12</v>
      </c>
      <c r="D67" t="s">
        <v>1340</v>
      </c>
      <c r="E67" t="s">
        <v>1942</v>
      </c>
    </row>
    <row r="68" spans="1:5" x14ac:dyDescent="0.35">
      <c r="A68">
        <v>1508</v>
      </c>
      <c r="B68" t="s">
        <v>1371</v>
      </c>
      <c r="C68" t="s">
        <v>12</v>
      </c>
      <c r="D68" t="s">
        <v>1340</v>
      </c>
      <c r="E68" t="s">
        <v>1941</v>
      </c>
    </row>
    <row r="69" spans="1:5" x14ac:dyDescent="0.35">
      <c r="A69">
        <v>1511</v>
      </c>
      <c r="B69" t="s">
        <v>1372</v>
      </c>
      <c r="C69" t="s">
        <v>12</v>
      </c>
      <c r="D69" t="s">
        <v>1340</v>
      </c>
    </row>
    <row r="70" spans="1:5" x14ac:dyDescent="0.35">
      <c r="A70">
        <v>1514</v>
      </c>
      <c r="B70" t="s">
        <v>1373</v>
      </c>
      <c r="C70" t="s">
        <v>12</v>
      </c>
      <c r="D70" t="s">
        <v>1340</v>
      </c>
    </row>
    <row r="71" spans="1:5" x14ac:dyDescent="0.35">
      <c r="A71">
        <v>1515</v>
      </c>
      <c r="B71" t="s">
        <v>1374</v>
      </c>
      <c r="C71" t="s">
        <v>12</v>
      </c>
      <c r="D71" t="s">
        <v>1340</v>
      </c>
    </row>
    <row r="72" spans="1:5" x14ac:dyDescent="0.35">
      <c r="A72">
        <v>1516</v>
      </c>
      <c r="B72" t="s">
        <v>1375</v>
      </c>
      <c r="C72" t="s">
        <v>12</v>
      </c>
      <c r="D72" t="s">
        <v>1340</v>
      </c>
    </row>
    <row r="73" spans="1:5" x14ac:dyDescent="0.35">
      <c r="A73">
        <v>1517</v>
      </c>
      <c r="B73" t="s">
        <v>1376</v>
      </c>
      <c r="C73" t="s">
        <v>12</v>
      </c>
      <c r="D73" t="s">
        <v>1340</v>
      </c>
    </row>
    <row r="74" spans="1:5" x14ac:dyDescent="0.35">
      <c r="A74">
        <v>1520</v>
      </c>
      <c r="B74" t="s">
        <v>1377</v>
      </c>
      <c r="C74" t="s">
        <v>12</v>
      </c>
      <c r="D74" t="s">
        <v>1340</v>
      </c>
    </row>
    <row r="75" spans="1:5" x14ac:dyDescent="0.35">
      <c r="A75">
        <v>1525</v>
      </c>
      <c r="B75" t="s">
        <v>1378</v>
      </c>
      <c r="C75" t="s">
        <v>12</v>
      </c>
      <c r="D75" t="s">
        <v>1340</v>
      </c>
    </row>
    <row r="76" spans="1:5" x14ac:dyDescent="0.35">
      <c r="A76">
        <v>1528</v>
      </c>
      <c r="B76" t="s">
        <v>1379</v>
      </c>
      <c r="C76" t="s">
        <v>12</v>
      </c>
      <c r="D76" t="s">
        <v>1340</v>
      </c>
    </row>
    <row r="77" spans="1:5" x14ac:dyDescent="0.35">
      <c r="A77">
        <v>1531</v>
      </c>
      <c r="B77" t="s">
        <v>1380</v>
      </c>
      <c r="C77" t="s">
        <v>12</v>
      </c>
      <c r="D77" t="s">
        <v>1340</v>
      </c>
    </row>
    <row r="78" spans="1:5" x14ac:dyDescent="0.35">
      <c r="A78">
        <v>1532</v>
      </c>
      <c r="B78" t="s">
        <v>1381</v>
      </c>
      <c r="C78" t="s">
        <v>12</v>
      </c>
      <c r="D78" t="s">
        <v>1340</v>
      </c>
    </row>
    <row r="79" spans="1:5" x14ac:dyDescent="0.35">
      <c r="A79">
        <v>1535</v>
      </c>
      <c r="B79" t="s">
        <v>1382</v>
      </c>
      <c r="C79" t="s">
        <v>12</v>
      </c>
      <c r="D79" t="s">
        <v>1340</v>
      </c>
    </row>
    <row r="80" spans="1:5" x14ac:dyDescent="0.35">
      <c r="A80">
        <v>1539</v>
      </c>
      <c r="B80" t="s">
        <v>1383</v>
      </c>
      <c r="C80" t="s">
        <v>12</v>
      </c>
      <c r="D80" t="s">
        <v>1340</v>
      </c>
    </row>
    <row r="81" spans="1:5" x14ac:dyDescent="0.35">
      <c r="A81">
        <v>1547</v>
      </c>
      <c r="B81" t="s">
        <v>1384</v>
      </c>
      <c r="C81" t="s">
        <v>12</v>
      </c>
      <c r="D81" t="s">
        <v>1340</v>
      </c>
    </row>
    <row r="82" spans="1:5" x14ac:dyDescent="0.35">
      <c r="A82">
        <v>1554</v>
      </c>
      <c r="B82" t="s">
        <v>1385</v>
      </c>
      <c r="C82" t="s">
        <v>12</v>
      </c>
      <c r="D82" t="s">
        <v>1340</v>
      </c>
    </row>
    <row r="83" spans="1:5" x14ac:dyDescent="0.35">
      <c r="A83">
        <v>1557</v>
      </c>
      <c r="B83" t="s">
        <v>1386</v>
      </c>
      <c r="C83" t="s">
        <v>12</v>
      </c>
      <c r="D83" t="s">
        <v>1340</v>
      </c>
    </row>
    <row r="84" spans="1:5" x14ac:dyDescent="0.35">
      <c r="A84">
        <v>1560</v>
      </c>
      <c r="B84" t="s">
        <v>1387</v>
      </c>
      <c r="C84" t="s">
        <v>12</v>
      </c>
      <c r="D84" t="s">
        <v>1340</v>
      </c>
    </row>
    <row r="85" spans="1:5" x14ac:dyDescent="0.35">
      <c r="A85">
        <v>1563</v>
      </c>
      <c r="B85" t="s">
        <v>1388</v>
      </c>
      <c r="C85" t="s">
        <v>12</v>
      </c>
      <c r="D85" t="s">
        <v>1340</v>
      </c>
    </row>
    <row r="86" spans="1:5" x14ac:dyDescent="0.35">
      <c r="A86">
        <v>1566</v>
      </c>
      <c r="B86" t="s">
        <v>1389</v>
      </c>
      <c r="C86" t="s">
        <v>12</v>
      </c>
      <c r="D86" t="s">
        <v>1340</v>
      </c>
    </row>
    <row r="87" spans="1:5" x14ac:dyDescent="0.35">
      <c r="A87">
        <v>1573</v>
      </c>
      <c r="B87" t="s">
        <v>1390</v>
      </c>
      <c r="C87" t="s">
        <v>12</v>
      </c>
      <c r="D87" t="s">
        <v>1340</v>
      </c>
    </row>
    <row r="88" spans="1:5" x14ac:dyDescent="0.35">
      <c r="A88">
        <v>1576</v>
      </c>
      <c r="B88" t="s">
        <v>1391</v>
      </c>
      <c r="C88" t="s">
        <v>12</v>
      </c>
      <c r="D88" t="s">
        <v>1340</v>
      </c>
    </row>
    <row r="89" spans="1:5" x14ac:dyDescent="0.35">
      <c r="A89">
        <v>1577</v>
      </c>
      <c r="B89" t="s">
        <v>1392</v>
      </c>
      <c r="C89" t="s">
        <v>12</v>
      </c>
      <c r="D89" t="s">
        <v>1340</v>
      </c>
    </row>
    <row r="90" spans="1:5" x14ac:dyDescent="0.35">
      <c r="A90">
        <v>1578</v>
      </c>
      <c r="B90" t="s">
        <v>1393</v>
      </c>
      <c r="C90" t="s">
        <v>12</v>
      </c>
      <c r="D90" t="s">
        <v>1340</v>
      </c>
    </row>
    <row r="91" spans="1:5" x14ac:dyDescent="0.35">
      <c r="A91">
        <v>1579</v>
      </c>
      <c r="B91" t="s">
        <v>1394</v>
      </c>
      <c r="C91" t="s">
        <v>12</v>
      </c>
      <c r="D91" t="s">
        <v>1340</v>
      </c>
    </row>
    <row r="92" spans="1:5" x14ac:dyDescent="0.35">
      <c r="A92">
        <v>1580</v>
      </c>
      <c r="B92" t="s">
        <v>1940</v>
      </c>
      <c r="C92" t="s">
        <v>12</v>
      </c>
      <c r="D92" t="s">
        <v>1340</v>
      </c>
      <c r="E92" t="s">
        <v>1941</v>
      </c>
    </row>
    <row r="93" spans="1:5" x14ac:dyDescent="0.35">
      <c r="A93" s="1">
        <v>1600</v>
      </c>
      <c r="B93" t="s">
        <v>1395</v>
      </c>
      <c r="C93" t="s">
        <v>581</v>
      </c>
      <c r="D93" t="s">
        <v>1339</v>
      </c>
    </row>
    <row r="94" spans="1:5" x14ac:dyDescent="0.35">
      <c r="A94" s="1">
        <v>1700</v>
      </c>
      <c r="B94" t="s">
        <v>1396</v>
      </c>
      <c r="C94" t="s">
        <v>581</v>
      </c>
      <c r="D94" t="s">
        <v>1339</v>
      </c>
    </row>
    <row r="95" spans="1:5" x14ac:dyDescent="0.35">
      <c r="A95" s="1">
        <v>1800</v>
      </c>
      <c r="B95" t="s">
        <v>1316</v>
      </c>
      <c r="C95" t="s">
        <v>581</v>
      </c>
      <c r="D95" t="s">
        <v>1339</v>
      </c>
    </row>
    <row r="96" spans="1:5" x14ac:dyDescent="0.35">
      <c r="A96">
        <v>1804</v>
      </c>
      <c r="B96" t="s">
        <v>1397</v>
      </c>
      <c r="C96" t="s">
        <v>12</v>
      </c>
      <c r="D96" t="s">
        <v>1340</v>
      </c>
    </row>
    <row r="97" spans="1:4" x14ac:dyDescent="0.35">
      <c r="A97">
        <v>1806</v>
      </c>
      <c r="B97" t="s">
        <v>1398</v>
      </c>
      <c r="C97" t="s">
        <v>12</v>
      </c>
      <c r="D97" t="s">
        <v>1340</v>
      </c>
    </row>
    <row r="98" spans="1:4" x14ac:dyDescent="0.35">
      <c r="A98">
        <v>1811</v>
      </c>
      <c r="B98" t="s">
        <v>1399</v>
      </c>
      <c r="C98" t="s">
        <v>12</v>
      </c>
      <c r="D98" t="s">
        <v>1340</v>
      </c>
    </row>
    <row r="99" spans="1:4" x14ac:dyDescent="0.35">
      <c r="A99">
        <v>1812</v>
      </c>
      <c r="B99" t="s">
        <v>1400</v>
      </c>
      <c r="C99" t="s">
        <v>12</v>
      </c>
      <c r="D99" t="s">
        <v>1340</v>
      </c>
    </row>
    <row r="100" spans="1:4" x14ac:dyDescent="0.35">
      <c r="A100">
        <v>1813</v>
      </c>
      <c r="B100" t="s">
        <v>1401</v>
      </c>
      <c r="C100" t="s">
        <v>12</v>
      </c>
      <c r="D100" t="s">
        <v>1340</v>
      </c>
    </row>
    <row r="101" spans="1:4" x14ac:dyDescent="0.35">
      <c r="A101">
        <v>1815</v>
      </c>
      <c r="B101" t="s">
        <v>1402</v>
      </c>
      <c r="C101" t="s">
        <v>12</v>
      </c>
      <c r="D101" t="s">
        <v>1340</v>
      </c>
    </row>
    <row r="102" spans="1:4" x14ac:dyDescent="0.35">
      <c r="A102">
        <v>1816</v>
      </c>
      <c r="B102" t="s">
        <v>1403</v>
      </c>
      <c r="C102" t="s">
        <v>12</v>
      </c>
      <c r="D102" t="s">
        <v>1340</v>
      </c>
    </row>
    <row r="103" spans="1:4" x14ac:dyDescent="0.35">
      <c r="A103">
        <v>1818</v>
      </c>
      <c r="B103" t="s">
        <v>1374</v>
      </c>
      <c r="C103" t="s">
        <v>12</v>
      </c>
      <c r="D103" t="s">
        <v>1340</v>
      </c>
    </row>
    <row r="104" spans="1:4" x14ac:dyDescent="0.35">
      <c r="A104">
        <v>1820</v>
      </c>
      <c r="B104" t="s">
        <v>1404</v>
      </c>
      <c r="C104" t="s">
        <v>12</v>
      </c>
      <c r="D104" t="s">
        <v>1340</v>
      </c>
    </row>
    <row r="105" spans="1:4" x14ac:dyDescent="0.35">
      <c r="A105">
        <v>1822</v>
      </c>
      <c r="B105" t="s">
        <v>1405</v>
      </c>
      <c r="C105" t="s">
        <v>12</v>
      </c>
      <c r="D105" t="s">
        <v>1340</v>
      </c>
    </row>
    <row r="106" spans="1:4" x14ac:dyDescent="0.35">
      <c r="A106">
        <v>1824</v>
      </c>
      <c r="B106" t="s">
        <v>1406</v>
      </c>
      <c r="C106" t="s">
        <v>12</v>
      </c>
      <c r="D106" t="s">
        <v>1340</v>
      </c>
    </row>
    <row r="107" spans="1:4" x14ac:dyDescent="0.35">
      <c r="A107">
        <v>1825</v>
      </c>
      <c r="B107" t="s">
        <v>1407</v>
      </c>
      <c r="C107" t="s">
        <v>12</v>
      </c>
      <c r="D107" t="s">
        <v>1340</v>
      </c>
    </row>
    <row r="108" spans="1:4" x14ac:dyDescent="0.35">
      <c r="A108">
        <v>1826</v>
      </c>
      <c r="B108" t="s">
        <v>1408</v>
      </c>
      <c r="C108" t="s">
        <v>12</v>
      </c>
      <c r="D108" t="s">
        <v>1340</v>
      </c>
    </row>
    <row r="109" spans="1:4" x14ac:dyDescent="0.35">
      <c r="A109">
        <v>1827</v>
      </c>
      <c r="B109" t="s">
        <v>1409</v>
      </c>
      <c r="C109" t="s">
        <v>12</v>
      </c>
      <c r="D109" t="s">
        <v>1340</v>
      </c>
    </row>
    <row r="110" spans="1:4" x14ac:dyDescent="0.35">
      <c r="A110">
        <v>1828</v>
      </c>
      <c r="B110" t="s">
        <v>1410</v>
      </c>
      <c r="C110" t="s">
        <v>12</v>
      </c>
      <c r="D110" t="s">
        <v>1340</v>
      </c>
    </row>
    <row r="111" spans="1:4" x14ac:dyDescent="0.35">
      <c r="A111">
        <v>1832</v>
      </c>
      <c r="B111" t="s">
        <v>1411</v>
      </c>
      <c r="C111" t="s">
        <v>12</v>
      </c>
      <c r="D111" t="s">
        <v>1340</v>
      </c>
    </row>
    <row r="112" spans="1:4" x14ac:dyDescent="0.35">
      <c r="A112">
        <v>1833</v>
      </c>
      <c r="B112" t="s">
        <v>1412</v>
      </c>
      <c r="C112" t="s">
        <v>12</v>
      </c>
      <c r="D112" t="s">
        <v>1340</v>
      </c>
    </row>
    <row r="113" spans="1:4" x14ac:dyDescent="0.35">
      <c r="A113">
        <v>1834</v>
      </c>
      <c r="B113" t="s">
        <v>1413</v>
      </c>
      <c r="C113" t="s">
        <v>12</v>
      </c>
      <c r="D113" t="s">
        <v>1340</v>
      </c>
    </row>
    <row r="114" spans="1:4" x14ac:dyDescent="0.35">
      <c r="A114">
        <v>1835</v>
      </c>
      <c r="B114" t="s">
        <v>1414</v>
      </c>
      <c r="C114" t="s">
        <v>12</v>
      </c>
      <c r="D114" t="s">
        <v>1340</v>
      </c>
    </row>
    <row r="115" spans="1:4" x14ac:dyDescent="0.35">
      <c r="A115">
        <v>1836</v>
      </c>
      <c r="B115" t="s">
        <v>1415</v>
      </c>
      <c r="C115" t="s">
        <v>12</v>
      </c>
      <c r="D115" t="s">
        <v>1340</v>
      </c>
    </row>
    <row r="116" spans="1:4" x14ac:dyDescent="0.35">
      <c r="A116">
        <v>1837</v>
      </c>
      <c r="B116" t="s">
        <v>1416</v>
      </c>
      <c r="C116" t="s">
        <v>12</v>
      </c>
      <c r="D116" t="s">
        <v>1340</v>
      </c>
    </row>
    <row r="117" spans="1:4" x14ac:dyDescent="0.35">
      <c r="A117">
        <v>1838</v>
      </c>
      <c r="B117" t="s">
        <v>1417</v>
      </c>
      <c r="C117" t="s">
        <v>12</v>
      </c>
      <c r="D117" t="s">
        <v>1340</v>
      </c>
    </row>
    <row r="118" spans="1:4" x14ac:dyDescent="0.35">
      <c r="A118">
        <v>1839</v>
      </c>
      <c r="B118" t="s">
        <v>1418</v>
      </c>
      <c r="C118" t="s">
        <v>12</v>
      </c>
      <c r="D118" t="s">
        <v>1340</v>
      </c>
    </row>
    <row r="119" spans="1:4" x14ac:dyDescent="0.35">
      <c r="A119">
        <v>1840</v>
      </c>
      <c r="B119" t="s">
        <v>1419</v>
      </c>
      <c r="C119" t="s">
        <v>12</v>
      </c>
      <c r="D119" t="s">
        <v>1340</v>
      </c>
    </row>
    <row r="120" spans="1:4" x14ac:dyDescent="0.35">
      <c r="A120">
        <v>1841</v>
      </c>
      <c r="B120" t="s">
        <v>1943</v>
      </c>
      <c r="C120" t="s">
        <v>12</v>
      </c>
      <c r="D120" t="s">
        <v>1340</v>
      </c>
    </row>
    <row r="121" spans="1:4" x14ac:dyDescent="0.35">
      <c r="A121">
        <v>1845</v>
      </c>
      <c r="B121" t="s">
        <v>1420</v>
      </c>
      <c r="C121" t="s">
        <v>12</v>
      </c>
      <c r="D121" t="s">
        <v>1340</v>
      </c>
    </row>
    <row r="122" spans="1:4" x14ac:dyDescent="0.35">
      <c r="A122">
        <v>1848</v>
      </c>
      <c r="B122" t="s">
        <v>1421</v>
      </c>
      <c r="C122" t="s">
        <v>12</v>
      </c>
      <c r="D122" t="s">
        <v>1340</v>
      </c>
    </row>
    <row r="123" spans="1:4" x14ac:dyDescent="0.35">
      <c r="A123">
        <v>1851</v>
      </c>
      <c r="B123" t="s">
        <v>1422</v>
      </c>
      <c r="C123" t="s">
        <v>12</v>
      </c>
      <c r="D123" t="s">
        <v>1340</v>
      </c>
    </row>
    <row r="124" spans="1:4" x14ac:dyDescent="0.35">
      <c r="A124">
        <v>1853</v>
      </c>
      <c r="B124" t="s">
        <v>1423</v>
      </c>
      <c r="C124" t="s">
        <v>12</v>
      </c>
      <c r="D124" t="s">
        <v>1340</v>
      </c>
    </row>
    <row r="125" spans="1:4" x14ac:dyDescent="0.35">
      <c r="A125">
        <v>1856</v>
      </c>
      <c r="B125" t="s">
        <v>1424</v>
      </c>
      <c r="C125" t="s">
        <v>12</v>
      </c>
      <c r="D125" t="s">
        <v>1340</v>
      </c>
    </row>
    <row r="126" spans="1:4" x14ac:dyDescent="0.35">
      <c r="A126">
        <v>1857</v>
      </c>
      <c r="B126" t="s">
        <v>1425</v>
      </c>
      <c r="C126" t="s">
        <v>12</v>
      </c>
      <c r="D126" t="s">
        <v>1340</v>
      </c>
    </row>
    <row r="127" spans="1:4" x14ac:dyDescent="0.35">
      <c r="A127">
        <v>1859</v>
      </c>
      <c r="B127" t="s">
        <v>1426</v>
      </c>
      <c r="C127" t="s">
        <v>12</v>
      </c>
      <c r="D127" t="s">
        <v>1340</v>
      </c>
    </row>
    <row r="128" spans="1:4" x14ac:dyDescent="0.35">
      <c r="A128">
        <v>1860</v>
      </c>
      <c r="B128" t="s">
        <v>1427</v>
      </c>
      <c r="C128" t="s">
        <v>12</v>
      </c>
      <c r="D128" t="s">
        <v>1340</v>
      </c>
    </row>
    <row r="129" spans="1:5" x14ac:dyDescent="0.35">
      <c r="A129">
        <v>1865</v>
      </c>
      <c r="B129" t="s">
        <v>1428</v>
      </c>
      <c r="C129" t="s">
        <v>12</v>
      </c>
      <c r="D129" t="s">
        <v>1340</v>
      </c>
    </row>
    <row r="130" spans="1:5" x14ac:dyDescent="0.35">
      <c r="A130">
        <v>1866</v>
      </c>
      <c r="B130" t="s">
        <v>1429</v>
      </c>
      <c r="C130" t="s">
        <v>12</v>
      </c>
      <c r="D130" t="s">
        <v>1340</v>
      </c>
    </row>
    <row r="131" spans="1:5" x14ac:dyDescent="0.35">
      <c r="A131">
        <v>1867</v>
      </c>
      <c r="B131" t="s">
        <v>1430</v>
      </c>
      <c r="C131" t="s">
        <v>12</v>
      </c>
      <c r="D131" t="s">
        <v>1340</v>
      </c>
    </row>
    <row r="132" spans="1:5" x14ac:dyDescent="0.35">
      <c r="A132">
        <v>1868</v>
      </c>
      <c r="B132" t="s">
        <v>1431</v>
      </c>
      <c r="C132" t="s">
        <v>12</v>
      </c>
      <c r="D132" t="s">
        <v>1340</v>
      </c>
    </row>
    <row r="133" spans="1:5" x14ac:dyDescent="0.35">
      <c r="A133">
        <v>1870</v>
      </c>
      <c r="B133" t="s">
        <v>1432</v>
      </c>
      <c r="C133" t="s">
        <v>12</v>
      </c>
      <c r="D133" t="s">
        <v>1340</v>
      </c>
    </row>
    <row r="134" spans="1:5" x14ac:dyDescent="0.35">
      <c r="A134">
        <v>1871</v>
      </c>
      <c r="B134" t="s">
        <v>1433</v>
      </c>
      <c r="C134" t="s">
        <v>12</v>
      </c>
      <c r="D134" t="s">
        <v>1340</v>
      </c>
    </row>
    <row r="135" spans="1:5" x14ac:dyDescent="0.35">
      <c r="A135">
        <v>1874</v>
      </c>
      <c r="B135" t="s">
        <v>1434</v>
      </c>
      <c r="C135" t="s">
        <v>12</v>
      </c>
      <c r="D135" t="s">
        <v>1340</v>
      </c>
    </row>
    <row r="136" spans="1:5" x14ac:dyDescent="0.35">
      <c r="A136">
        <v>1875</v>
      </c>
      <c r="B136" t="s">
        <v>1435</v>
      </c>
      <c r="C136" t="s">
        <v>12</v>
      </c>
      <c r="D136" t="s">
        <v>1340</v>
      </c>
    </row>
    <row r="137" spans="1:5" x14ac:dyDescent="0.35">
      <c r="A137" s="1">
        <v>1900</v>
      </c>
      <c r="B137" t="s">
        <v>1329</v>
      </c>
      <c r="C137" t="s">
        <v>581</v>
      </c>
      <c r="D137" t="s">
        <v>1339</v>
      </c>
    </row>
    <row r="138" spans="1:5" x14ac:dyDescent="0.35">
      <c r="A138" s="1">
        <v>2000</v>
      </c>
      <c r="B138" t="s">
        <v>606</v>
      </c>
      <c r="C138" t="s">
        <v>581</v>
      </c>
      <c r="D138" t="s">
        <v>1339</v>
      </c>
    </row>
    <row r="139" spans="1:5" x14ac:dyDescent="0.35">
      <c r="A139">
        <v>3001</v>
      </c>
      <c r="B139" t="s">
        <v>1436</v>
      </c>
      <c r="C139" t="s">
        <v>12</v>
      </c>
      <c r="D139" t="s">
        <v>1340</v>
      </c>
      <c r="E139" t="s">
        <v>1318</v>
      </c>
    </row>
    <row r="140" spans="1:5" x14ac:dyDescent="0.35">
      <c r="A140">
        <v>3002</v>
      </c>
      <c r="B140" t="s">
        <v>1437</v>
      </c>
      <c r="C140" t="s">
        <v>12</v>
      </c>
      <c r="D140" t="s">
        <v>1340</v>
      </c>
      <c r="E140" t="s">
        <v>1318</v>
      </c>
    </row>
    <row r="141" spans="1:5" x14ac:dyDescent="0.35">
      <c r="A141">
        <v>3003</v>
      </c>
      <c r="B141" t="s">
        <v>1438</v>
      </c>
      <c r="C141" t="s">
        <v>12</v>
      </c>
      <c r="D141" t="s">
        <v>1340</v>
      </c>
      <c r="E141" t="s">
        <v>1318</v>
      </c>
    </row>
    <row r="142" spans="1:5" x14ac:dyDescent="0.35">
      <c r="A142">
        <v>3004</v>
      </c>
      <c r="B142" t="s">
        <v>1439</v>
      </c>
      <c r="C142" t="s">
        <v>12</v>
      </c>
      <c r="D142" t="s">
        <v>1340</v>
      </c>
      <c r="E142" t="s">
        <v>1318</v>
      </c>
    </row>
    <row r="143" spans="1:5" x14ac:dyDescent="0.35">
      <c r="A143">
        <v>3005</v>
      </c>
      <c r="B143" t="s">
        <v>1440</v>
      </c>
      <c r="C143" t="s">
        <v>12</v>
      </c>
      <c r="D143" t="s">
        <v>1340</v>
      </c>
      <c r="E143" t="s">
        <v>1318</v>
      </c>
    </row>
    <row r="144" spans="1:5" x14ac:dyDescent="0.35">
      <c r="A144">
        <v>3006</v>
      </c>
      <c r="B144" t="s">
        <v>1441</v>
      </c>
      <c r="C144" t="s">
        <v>12</v>
      </c>
      <c r="D144" t="s">
        <v>1340</v>
      </c>
      <c r="E144" t="s">
        <v>1318</v>
      </c>
    </row>
    <row r="145" spans="1:5" x14ac:dyDescent="0.35">
      <c r="A145">
        <v>3007</v>
      </c>
      <c r="B145" t="s">
        <v>1442</v>
      </c>
      <c r="C145" t="s">
        <v>12</v>
      </c>
      <c r="D145" t="s">
        <v>1340</v>
      </c>
      <c r="E145" t="s">
        <v>1318</v>
      </c>
    </row>
    <row r="146" spans="1:5" x14ac:dyDescent="0.35">
      <c r="A146">
        <v>3011</v>
      </c>
      <c r="B146" t="s">
        <v>1443</v>
      </c>
      <c r="C146" t="s">
        <v>12</v>
      </c>
      <c r="D146" t="s">
        <v>1340</v>
      </c>
      <c r="E146" t="s">
        <v>1318</v>
      </c>
    </row>
    <row r="147" spans="1:5" x14ac:dyDescent="0.35">
      <c r="A147">
        <v>3012</v>
      </c>
      <c r="B147" t="s">
        <v>1444</v>
      </c>
      <c r="C147" t="s">
        <v>12</v>
      </c>
      <c r="D147" t="s">
        <v>1340</v>
      </c>
      <c r="E147" t="s">
        <v>1318</v>
      </c>
    </row>
    <row r="148" spans="1:5" x14ac:dyDescent="0.35">
      <c r="A148">
        <v>3013</v>
      </c>
      <c r="B148" t="s">
        <v>1445</v>
      </c>
      <c r="C148" t="s">
        <v>12</v>
      </c>
      <c r="D148" t="s">
        <v>1340</v>
      </c>
      <c r="E148" t="s">
        <v>1318</v>
      </c>
    </row>
    <row r="149" spans="1:5" x14ac:dyDescent="0.35">
      <c r="A149">
        <v>3014</v>
      </c>
      <c r="B149" t="s">
        <v>1446</v>
      </c>
      <c r="C149" t="s">
        <v>12</v>
      </c>
      <c r="D149" t="s">
        <v>1340</v>
      </c>
      <c r="E149" t="s">
        <v>1318</v>
      </c>
    </row>
    <row r="150" spans="1:5" x14ac:dyDescent="0.35">
      <c r="A150">
        <v>3015</v>
      </c>
      <c r="B150" t="s">
        <v>1447</v>
      </c>
      <c r="C150" t="s">
        <v>12</v>
      </c>
      <c r="D150" t="s">
        <v>1340</v>
      </c>
      <c r="E150" t="s">
        <v>1318</v>
      </c>
    </row>
    <row r="151" spans="1:5" x14ac:dyDescent="0.35">
      <c r="A151">
        <v>3016</v>
      </c>
      <c r="B151" t="s">
        <v>1448</v>
      </c>
      <c r="C151" t="s">
        <v>12</v>
      </c>
      <c r="D151" t="s">
        <v>1340</v>
      </c>
      <c r="E151" t="s">
        <v>1318</v>
      </c>
    </row>
    <row r="152" spans="1:5" x14ac:dyDescent="0.35">
      <c r="A152">
        <v>3017</v>
      </c>
      <c r="B152" t="s">
        <v>1449</v>
      </c>
      <c r="C152" t="s">
        <v>12</v>
      </c>
      <c r="D152" t="s">
        <v>1340</v>
      </c>
      <c r="E152" t="s">
        <v>1318</v>
      </c>
    </row>
    <row r="153" spans="1:5" x14ac:dyDescent="0.35">
      <c r="A153">
        <v>3018</v>
      </c>
      <c r="B153" t="s">
        <v>1450</v>
      </c>
      <c r="C153" t="s">
        <v>12</v>
      </c>
      <c r="D153" t="s">
        <v>1340</v>
      </c>
      <c r="E153" t="s">
        <v>1318</v>
      </c>
    </row>
    <row r="154" spans="1:5" x14ac:dyDescent="0.35">
      <c r="A154">
        <v>3019</v>
      </c>
      <c r="B154" t="s">
        <v>1451</v>
      </c>
      <c r="C154" t="s">
        <v>12</v>
      </c>
      <c r="D154" t="s">
        <v>1340</v>
      </c>
      <c r="E154" t="s">
        <v>1318</v>
      </c>
    </row>
    <row r="155" spans="1:5" x14ac:dyDescent="0.35">
      <c r="A155">
        <v>3020</v>
      </c>
      <c r="B155" t="s">
        <v>1452</v>
      </c>
      <c r="C155" t="s">
        <v>12</v>
      </c>
      <c r="D155" t="s">
        <v>1340</v>
      </c>
      <c r="E155" t="s">
        <v>1318</v>
      </c>
    </row>
    <row r="156" spans="1:5" x14ac:dyDescent="0.35">
      <c r="A156">
        <v>3021</v>
      </c>
      <c r="B156" t="s">
        <v>1453</v>
      </c>
      <c r="C156" t="s">
        <v>12</v>
      </c>
      <c r="D156" t="s">
        <v>1340</v>
      </c>
      <c r="E156" t="s">
        <v>1318</v>
      </c>
    </row>
    <row r="157" spans="1:5" x14ac:dyDescent="0.35">
      <c r="A157">
        <v>3022</v>
      </c>
      <c r="B157" t="s">
        <v>1454</v>
      </c>
      <c r="C157" t="s">
        <v>12</v>
      </c>
      <c r="D157" t="s">
        <v>1340</v>
      </c>
      <c r="E157" t="s">
        <v>1318</v>
      </c>
    </row>
    <row r="158" spans="1:5" x14ac:dyDescent="0.35">
      <c r="A158">
        <v>3023</v>
      </c>
      <c r="B158" t="s">
        <v>1455</v>
      </c>
      <c r="C158" t="s">
        <v>12</v>
      </c>
      <c r="D158" t="s">
        <v>1340</v>
      </c>
      <c r="E158" t="s">
        <v>1318</v>
      </c>
    </row>
    <row r="159" spans="1:5" x14ac:dyDescent="0.35">
      <c r="A159">
        <v>3024</v>
      </c>
      <c r="B159" t="s">
        <v>1456</v>
      </c>
      <c r="C159" t="s">
        <v>12</v>
      </c>
      <c r="D159" t="s">
        <v>1340</v>
      </c>
      <c r="E159" t="s">
        <v>1318</v>
      </c>
    </row>
    <row r="160" spans="1:5" x14ac:dyDescent="0.35">
      <c r="A160">
        <v>3025</v>
      </c>
      <c r="B160" t="s">
        <v>1457</v>
      </c>
      <c r="C160" t="s">
        <v>12</v>
      </c>
      <c r="D160" t="s">
        <v>1340</v>
      </c>
      <c r="E160" t="s">
        <v>1318</v>
      </c>
    </row>
    <row r="161" spans="1:5" x14ac:dyDescent="0.35">
      <c r="A161">
        <v>3026</v>
      </c>
      <c r="B161" t="s">
        <v>1458</v>
      </c>
      <c r="C161" t="s">
        <v>12</v>
      </c>
      <c r="D161" t="s">
        <v>1340</v>
      </c>
      <c r="E161" t="s">
        <v>1318</v>
      </c>
    </row>
    <row r="162" spans="1:5" x14ac:dyDescent="0.35">
      <c r="A162">
        <v>3027</v>
      </c>
      <c r="B162" t="s">
        <v>1459</v>
      </c>
      <c r="C162" t="s">
        <v>12</v>
      </c>
      <c r="D162" t="s">
        <v>1340</v>
      </c>
      <c r="E162" t="s">
        <v>1318</v>
      </c>
    </row>
    <row r="163" spans="1:5" x14ac:dyDescent="0.35">
      <c r="A163">
        <v>3028</v>
      </c>
      <c r="B163" t="s">
        <v>1460</v>
      </c>
      <c r="C163" t="s">
        <v>12</v>
      </c>
      <c r="D163" t="s">
        <v>1340</v>
      </c>
      <c r="E163" t="s">
        <v>1318</v>
      </c>
    </row>
    <row r="164" spans="1:5" x14ac:dyDescent="0.35">
      <c r="A164">
        <v>3029</v>
      </c>
      <c r="B164" t="s">
        <v>1461</v>
      </c>
      <c r="C164" t="s">
        <v>12</v>
      </c>
      <c r="D164" t="s">
        <v>1340</v>
      </c>
      <c r="E164" t="s">
        <v>1318</v>
      </c>
    </row>
    <row r="165" spans="1:5" x14ac:dyDescent="0.35">
      <c r="A165">
        <v>3030</v>
      </c>
      <c r="B165" t="s">
        <v>1462</v>
      </c>
      <c r="C165" t="s">
        <v>12</v>
      </c>
      <c r="D165" t="s">
        <v>1340</v>
      </c>
      <c r="E165" t="s">
        <v>1318</v>
      </c>
    </row>
    <row r="166" spans="1:5" x14ac:dyDescent="0.35">
      <c r="A166">
        <v>3031</v>
      </c>
      <c r="B166" t="s">
        <v>1463</v>
      </c>
      <c r="C166" t="s">
        <v>12</v>
      </c>
      <c r="D166" t="s">
        <v>1340</v>
      </c>
      <c r="E166" t="s">
        <v>1318</v>
      </c>
    </row>
    <row r="167" spans="1:5" x14ac:dyDescent="0.35">
      <c r="A167">
        <v>3032</v>
      </c>
      <c r="B167" t="s">
        <v>1464</v>
      </c>
      <c r="C167" t="s">
        <v>12</v>
      </c>
      <c r="D167" t="s">
        <v>1340</v>
      </c>
      <c r="E167" t="s">
        <v>1318</v>
      </c>
    </row>
    <row r="168" spans="1:5" x14ac:dyDescent="0.35">
      <c r="A168">
        <v>3033</v>
      </c>
      <c r="B168" t="s">
        <v>1465</v>
      </c>
      <c r="C168" t="s">
        <v>12</v>
      </c>
      <c r="D168" t="s">
        <v>1340</v>
      </c>
      <c r="E168" t="s">
        <v>1318</v>
      </c>
    </row>
    <row r="169" spans="1:5" x14ac:dyDescent="0.35">
      <c r="A169">
        <v>3034</v>
      </c>
      <c r="B169" t="s">
        <v>1466</v>
      </c>
      <c r="C169" t="s">
        <v>12</v>
      </c>
      <c r="D169" t="s">
        <v>1340</v>
      </c>
      <c r="E169" t="s">
        <v>1318</v>
      </c>
    </row>
    <row r="170" spans="1:5" x14ac:dyDescent="0.35">
      <c r="A170">
        <v>3035</v>
      </c>
      <c r="B170" t="s">
        <v>1467</v>
      </c>
      <c r="C170" t="s">
        <v>12</v>
      </c>
      <c r="D170" t="s">
        <v>1340</v>
      </c>
      <c r="E170" t="s">
        <v>1318</v>
      </c>
    </row>
    <row r="171" spans="1:5" x14ac:dyDescent="0.35">
      <c r="A171">
        <v>3036</v>
      </c>
      <c r="B171" t="s">
        <v>1468</v>
      </c>
      <c r="C171" t="s">
        <v>12</v>
      </c>
      <c r="D171" t="s">
        <v>1340</v>
      </c>
      <c r="E171" t="s">
        <v>1318</v>
      </c>
    </row>
    <row r="172" spans="1:5" x14ac:dyDescent="0.35">
      <c r="A172">
        <v>3037</v>
      </c>
      <c r="B172" t="s">
        <v>1469</v>
      </c>
      <c r="C172" t="s">
        <v>12</v>
      </c>
      <c r="D172" t="s">
        <v>1340</v>
      </c>
      <c r="E172" t="s">
        <v>1318</v>
      </c>
    </row>
    <row r="173" spans="1:5" x14ac:dyDescent="0.35">
      <c r="A173">
        <v>3038</v>
      </c>
      <c r="B173" t="s">
        <v>1470</v>
      </c>
      <c r="C173" t="s">
        <v>12</v>
      </c>
      <c r="D173" t="s">
        <v>1340</v>
      </c>
      <c r="E173" t="s">
        <v>1318</v>
      </c>
    </row>
    <row r="174" spans="1:5" x14ac:dyDescent="0.35">
      <c r="A174">
        <v>3039</v>
      </c>
      <c r="B174" t="s">
        <v>1471</v>
      </c>
      <c r="C174" t="s">
        <v>12</v>
      </c>
      <c r="D174" t="s">
        <v>1340</v>
      </c>
      <c r="E174" t="s">
        <v>1318</v>
      </c>
    </row>
    <row r="175" spans="1:5" x14ac:dyDescent="0.35">
      <c r="A175">
        <v>3040</v>
      </c>
      <c r="B175" t="s">
        <v>1472</v>
      </c>
      <c r="C175" t="s">
        <v>12</v>
      </c>
      <c r="D175" t="s">
        <v>1340</v>
      </c>
      <c r="E175" t="s">
        <v>1318</v>
      </c>
    </row>
    <row r="176" spans="1:5" x14ac:dyDescent="0.35">
      <c r="A176">
        <v>3041</v>
      </c>
      <c r="B176" t="s">
        <v>1473</v>
      </c>
      <c r="C176" t="s">
        <v>12</v>
      </c>
      <c r="D176" t="s">
        <v>1340</v>
      </c>
      <c r="E176" t="s">
        <v>1318</v>
      </c>
    </row>
    <row r="177" spans="1:5" x14ac:dyDescent="0.35">
      <c r="A177">
        <v>3042</v>
      </c>
      <c r="B177" t="s">
        <v>1474</v>
      </c>
      <c r="C177" t="s">
        <v>12</v>
      </c>
      <c r="D177" t="s">
        <v>1340</v>
      </c>
      <c r="E177" t="s">
        <v>1318</v>
      </c>
    </row>
    <row r="178" spans="1:5" x14ac:dyDescent="0.35">
      <c r="A178">
        <v>3043</v>
      </c>
      <c r="B178" t="s">
        <v>1475</v>
      </c>
      <c r="C178" t="s">
        <v>12</v>
      </c>
      <c r="D178" t="s">
        <v>1340</v>
      </c>
      <c r="E178" t="s">
        <v>1318</v>
      </c>
    </row>
    <row r="179" spans="1:5" x14ac:dyDescent="0.35">
      <c r="A179">
        <v>3044</v>
      </c>
      <c r="B179" t="s">
        <v>1476</v>
      </c>
      <c r="C179" t="s">
        <v>12</v>
      </c>
      <c r="D179" t="s">
        <v>1340</v>
      </c>
      <c r="E179" t="s">
        <v>1318</v>
      </c>
    </row>
    <row r="180" spans="1:5" x14ac:dyDescent="0.35">
      <c r="A180">
        <v>3045</v>
      </c>
      <c r="B180" t="s">
        <v>1477</v>
      </c>
      <c r="C180" t="s">
        <v>12</v>
      </c>
      <c r="D180" t="s">
        <v>1340</v>
      </c>
      <c r="E180" t="s">
        <v>1318</v>
      </c>
    </row>
    <row r="181" spans="1:5" x14ac:dyDescent="0.35">
      <c r="A181">
        <v>3046</v>
      </c>
      <c r="B181" t="s">
        <v>1478</v>
      </c>
      <c r="C181" t="s">
        <v>12</v>
      </c>
      <c r="D181" t="s">
        <v>1340</v>
      </c>
      <c r="E181" t="s">
        <v>1318</v>
      </c>
    </row>
    <row r="182" spans="1:5" x14ac:dyDescent="0.35">
      <c r="A182">
        <v>3047</v>
      </c>
      <c r="B182" t="s">
        <v>1479</v>
      </c>
      <c r="C182" t="s">
        <v>12</v>
      </c>
      <c r="D182" t="s">
        <v>1340</v>
      </c>
      <c r="E182" t="s">
        <v>1318</v>
      </c>
    </row>
    <row r="183" spans="1:5" x14ac:dyDescent="0.35">
      <c r="A183">
        <v>3048</v>
      </c>
      <c r="B183" t="s">
        <v>1480</v>
      </c>
      <c r="C183" t="s">
        <v>12</v>
      </c>
      <c r="D183" t="s">
        <v>1340</v>
      </c>
      <c r="E183" t="s">
        <v>1318</v>
      </c>
    </row>
    <row r="184" spans="1:5" x14ac:dyDescent="0.35">
      <c r="A184">
        <v>3049</v>
      </c>
      <c r="B184" t="s">
        <v>1481</v>
      </c>
      <c r="C184" t="s">
        <v>12</v>
      </c>
      <c r="D184" t="s">
        <v>1340</v>
      </c>
      <c r="E184" t="s">
        <v>1318</v>
      </c>
    </row>
    <row r="185" spans="1:5" x14ac:dyDescent="0.35">
      <c r="A185">
        <v>3050</v>
      </c>
      <c r="B185" t="s">
        <v>1482</v>
      </c>
      <c r="C185" t="s">
        <v>12</v>
      </c>
      <c r="D185" t="s">
        <v>1340</v>
      </c>
      <c r="E185" t="s">
        <v>1318</v>
      </c>
    </row>
    <row r="186" spans="1:5" x14ac:dyDescent="0.35">
      <c r="A186">
        <v>3051</v>
      </c>
      <c r="B186" t="s">
        <v>1483</v>
      </c>
      <c r="C186" t="s">
        <v>12</v>
      </c>
      <c r="D186" t="s">
        <v>1340</v>
      </c>
      <c r="E186" t="s">
        <v>1318</v>
      </c>
    </row>
    <row r="187" spans="1:5" x14ac:dyDescent="0.35">
      <c r="A187">
        <v>3052</v>
      </c>
      <c r="B187" t="s">
        <v>1484</v>
      </c>
      <c r="C187" t="s">
        <v>12</v>
      </c>
      <c r="D187" t="s">
        <v>1340</v>
      </c>
      <c r="E187" t="s">
        <v>1318</v>
      </c>
    </row>
    <row r="188" spans="1:5" x14ac:dyDescent="0.35">
      <c r="A188">
        <v>3053</v>
      </c>
      <c r="B188" t="s">
        <v>1485</v>
      </c>
      <c r="C188" t="s">
        <v>12</v>
      </c>
      <c r="D188" t="s">
        <v>1340</v>
      </c>
      <c r="E188" t="s">
        <v>1318</v>
      </c>
    </row>
    <row r="189" spans="1:5" x14ac:dyDescent="0.35">
      <c r="A189">
        <v>3054</v>
      </c>
      <c r="B189" t="s">
        <v>1486</v>
      </c>
      <c r="C189" t="s">
        <v>12</v>
      </c>
      <c r="D189" t="s">
        <v>1340</v>
      </c>
      <c r="E189" t="s">
        <v>1318</v>
      </c>
    </row>
    <row r="190" spans="1:5" x14ac:dyDescent="0.35">
      <c r="A190">
        <v>3101</v>
      </c>
      <c r="B190" t="s">
        <v>1436</v>
      </c>
      <c r="C190" t="s">
        <v>12</v>
      </c>
      <c r="D190" t="s">
        <v>1340</v>
      </c>
      <c r="E190" t="s">
        <v>1320</v>
      </c>
    </row>
    <row r="191" spans="1:5" x14ac:dyDescent="0.35">
      <c r="A191">
        <v>3103</v>
      </c>
      <c r="B191" t="s">
        <v>1437</v>
      </c>
      <c r="C191" t="s">
        <v>12</v>
      </c>
      <c r="D191" t="s">
        <v>1340</v>
      </c>
      <c r="E191" t="s">
        <v>1320</v>
      </c>
    </row>
    <row r="192" spans="1:5" x14ac:dyDescent="0.35">
      <c r="A192">
        <v>3105</v>
      </c>
      <c r="B192" t="s">
        <v>1438</v>
      </c>
      <c r="C192" t="s">
        <v>12</v>
      </c>
      <c r="D192" t="s">
        <v>1340</v>
      </c>
      <c r="E192" t="s">
        <v>1320</v>
      </c>
    </row>
    <row r="193" spans="1:5" x14ac:dyDescent="0.35">
      <c r="A193">
        <v>3107</v>
      </c>
      <c r="B193" t="s">
        <v>1439</v>
      </c>
      <c r="C193" t="s">
        <v>12</v>
      </c>
      <c r="D193" t="s">
        <v>1340</v>
      </c>
      <c r="E193" t="s">
        <v>1320</v>
      </c>
    </row>
    <row r="194" spans="1:5" x14ac:dyDescent="0.35">
      <c r="A194">
        <v>3110</v>
      </c>
      <c r="B194" t="s">
        <v>1443</v>
      </c>
      <c r="C194" t="s">
        <v>12</v>
      </c>
      <c r="D194" t="s">
        <v>1340</v>
      </c>
      <c r="E194" t="s">
        <v>1320</v>
      </c>
    </row>
    <row r="195" spans="1:5" x14ac:dyDescent="0.35">
      <c r="A195">
        <v>3112</v>
      </c>
      <c r="B195" t="s">
        <v>1449</v>
      </c>
      <c r="C195" t="s">
        <v>12</v>
      </c>
      <c r="D195" t="s">
        <v>1340</v>
      </c>
      <c r="E195" t="s">
        <v>1320</v>
      </c>
    </row>
    <row r="196" spans="1:5" x14ac:dyDescent="0.35">
      <c r="A196">
        <v>3114</v>
      </c>
      <c r="B196" t="s">
        <v>1450</v>
      </c>
      <c r="C196" t="s">
        <v>12</v>
      </c>
      <c r="D196" t="s">
        <v>1340</v>
      </c>
      <c r="E196" t="s">
        <v>1320</v>
      </c>
    </row>
    <row r="197" spans="1:5" x14ac:dyDescent="0.35">
      <c r="A197">
        <v>3116</v>
      </c>
      <c r="B197" t="s">
        <v>1447</v>
      </c>
      <c r="C197" t="s">
        <v>12</v>
      </c>
      <c r="D197" t="s">
        <v>1340</v>
      </c>
      <c r="E197" t="s">
        <v>1320</v>
      </c>
    </row>
    <row r="198" spans="1:5" x14ac:dyDescent="0.35">
      <c r="A198">
        <v>3118</v>
      </c>
      <c r="B198" t="s">
        <v>1446</v>
      </c>
      <c r="C198" t="s">
        <v>12</v>
      </c>
      <c r="D198" t="s">
        <v>1340</v>
      </c>
      <c r="E198" t="s">
        <v>1320</v>
      </c>
    </row>
    <row r="199" spans="1:5" x14ac:dyDescent="0.35">
      <c r="A199">
        <v>3120</v>
      </c>
      <c r="B199" t="s">
        <v>1448</v>
      </c>
      <c r="C199" t="s">
        <v>12</v>
      </c>
      <c r="D199" t="s">
        <v>1340</v>
      </c>
      <c r="E199" t="s">
        <v>1320</v>
      </c>
    </row>
    <row r="200" spans="1:5" x14ac:dyDescent="0.35">
      <c r="A200">
        <v>3122</v>
      </c>
      <c r="B200" t="s">
        <v>1445</v>
      </c>
      <c r="C200" t="s">
        <v>12</v>
      </c>
      <c r="D200" t="s">
        <v>1340</v>
      </c>
      <c r="E200" t="s">
        <v>1320</v>
      </c>
    </row>
    <row r="201" spans="1:5" x14ac:dyDescent="0.35">
      <c r="A201">
        <v>3124</v>
      </c>
      <c r="B201" t="s">
        <v>1444</v>
      </c>
      <c r="C201" t="s">
        <v>12</v>
      </c>
      <c r="D201" t="s">
        <v>1340</v>
      </c>
      <c r="E201" t="s">
        <v>1320</v>
      </c>
    </row>
    <row r="202" spans="1:5" x14ac:dyDescent="0.35">
      <c r="A202">
        <v>3201</v>
      </c>
      <c r="B202" t="s">
        <v>1456</v>
      </c>
      <c r="C202" t="s">
        <v>12</v>
      </c>
      <c r="D202" t="s">
        <v>1340</v>
      </c>
      <c r="E202" t="s">
        <v>1320</v>
      </c>
    </row>
    <row r="203" spans="1:5" x14ac:dyDescent="0.35">
      <c r="A203">
        <v>3203</v>
      </c>
      <c r="B203" t="s">
        <v>1457</v>
      </c>
      <c r="C203" t="s">
        <v>12</v>
      </c>
      <c r="D203" t="s">
        <v>1340</v>
      </c>
      <c r="E203" t="s">
        <v>1320</v>
      </c>
    </row>
    <row r="204" spans="1:5" x14ac:dyDescent="0.35">
      <c r="A204">
        <v>3205</v>
      </c>
      <c r="B204" t="s">
        <v>1462</v>
      </c>
      <c r="C204" t="s">
        <v>12</v>
      </c>
      <c r="D204" t="s">
        <v>1340</v>
      </c>
      <c r="E204" t="s">
        <v>1320</v>
      </c>
    </row>
    <row r="205" spans="1:5" x14ac:dyDescent="0.35">
      <c r="A205">
        <v>3207</v>
      </c>
      <c r="B205" t="s">
        <v>1452</v>
      </c>
      <c r="C205" t="s">
        <v>12</v>
      </c>
      <c r="D205" t="s">
        <v>1340</v>
      </c>
      <c r="E205" t="s">
        <v>1320</v>
      </c>
    </row>
    <row r="206" spans="1:5" x14ac:dyDescent="0.35">
      <c r="A206">
        <v>3209</v>
      </c>
      <c r="B206" t="s">
        <v>1465</v>
      </c>
      <c r="C206" t="s">
        <v>12</v>
      </c>
      <c r="D206" t="s">
        <v>1340</v>
      </c>
      <c r="E206" t="s">
        <v>1320</v>
      </c>
    </row>
    <row r="207" spans="1:5" x14ac:dyDescent="0.35">
      <c r="A207">
        <v>3212</v>
      </c>
      <c r="B207" t="s">
        <v>1455</v>
      </c>
      <c r="C207" t="s">
        <v>12</v>
      </c>
      <c r="D207" t="s">
        <v>1340</v>
      </c>
      <c r="E207" t="s">
        <v>1320</v>
      </c>
    </row>
    <row r="208" spans="1:5" x14ac:dyDescent="0.35">
      <c r="A208">
        <v>3214</v>
      </c>
      <c r="B208" t="s">
        <v>1454</v>
      </c>
      <c r="C208" t="s">
        <v>12</v>
      </c>
      <c r="D208" t="s">
        <v>1340</v>
      </c>
      <c r="E208" t="s">
        <v>1320</v>
      </c>
    </row>
    <row r="209" spans="1:5" x14ac:dyDescent="0.35">
      <c r="A209">
        <v>3216</v>
      </c>
      <c r="B209" t="s">
        <v>1451</v>
      </c>
      <c r="C209" t="s">
        <v>12</v>
      </c>
      <c r="D209" t="s">
        <v>1340</v>
      </c>
      <c r="E209" t="s">
        <v>1320</v>
      </c>
    </row>
    <row r="210" spans="1:5" x14ac:dyDescent="0.35">
      <c r="A210">
        <v>3218</v>
      </c>
      <c r="B210" t="s">
        <v>1453</v>
      </c>
      <c r="C210" t="s">
        <v>12</v>
      </c>
      <c r="D210" t="s">
        <v>1340</v>
      </c>
      <c r="E210" t="s">
        <v>1320</v>
      </c>
    </row>
    <row r="211" spans="1:5" x14ac:dyDescent="0.35">
      <c r="A211">
        <v>3220</v>
      </c>
      <c r="B211" t="s">
        <v>1460</v>
      </c>
      <c r="C211" t="s">
        <v>12</v>
      </c>
      <c r="D211" t="s">
        <v>1340</v>
      </c>
      <c r="E211" t="s">
        <v>1320</v>
      </c>
    </row>
    <row r="212" spans="1:5" x14ac:dyDescent="0.35">
      <c r="A212">
        <v>3222</v>
      </c>
      <c r="B212" t="s">
        <v>1461</v>
      </c>
      <c r="C212" t="s">
        <v>12</v>
      </c>
      <c r="D212" t="s">
        <v>1340</v>
      </c>
      <c r="E212" t="s">
        <v>1320</v>
      </c>
    </row>
    <row r="213" spans="1:5" x14ac:dyDescent="0.35">
      <c r="A213">
        <v>3224</v>
      </c>
      <c r="B213" t="s">
        <v>1459</v>
      </c>
      <c r="C213" t="s">
        <v>12</v>
      </c>
      <c r="D213" t="s">
        <v>1340</v>
      </c>
      <c r="E213" t="s">
        <v>1320</v>
      </c>
    </row>
    <row r="214" spans="1:5" x14ac:dyDescent="0.35">
      <c r="A214">
        <v>3226</v>
      </c>
      <c r="B214" t="s">
        <v>1487</v>
      </c>
      <c r="C214" t="s">
        <v>12</v>
      </c>
      <c r="D214" t="s">
        <v>1340</v>
      </c>
      <c r="E214" t="s">
        <v>1320</v>
      </c>
    </row>
    <row r="215" spans="1:5" x14ac:dyDescent="0.35">
      <c r="A215">
        <v>3228</v>
      </c>
      <c r="B215" t="s">
        <v>1488</v>
      </c>
      <c r="C215" t="s">
        <v>12</v>
      </c>
      <c r="D215" t="s">
        <v>1340</v>
      </c>
      <c r="E215" t="s">
        <v>1320</v>
      </c>
    </row>
    <row r="216" spans="1:5" x14ac:dyDescent="0.35">
      <c r="A216">
        <v>3230</v>
      </c>
      <c r="B216" t="s">
        <v>1464</v>
      </c>
      <c r="C216" t="s">
        <v>12</v>
      </c>
      <c r="D216" t="s">
        <v>1340</v>
      </c>
      <c r="E216" t="s">
        <v>1320</v>
      </c>
    </row>
    <row r="217" spans="1:5" x14ac:dyDescent="0.35">
      <c r="A217">
        <v>3232</v>
      </c>
      <c r="B217" t="s">
        <v>1463</v>
      </c>
      <c r="C217" t="s">
        <v>12</v>
      </c>
      <c r="D217" t="s">
        <v>1340</v>
      </c>
      <c r="E217" t="s">
        <v>1320</v>
      </c>
    </row>
    <row r="218" spans="1:5" x14ac:dyDescent="0.35">
      <c r="A218">
        <v>3234</v>
      </c>
      <c r="B218" t="s">
        <v>1486</v>
      </c>
      <c r="C218" t="s">
        <v>12</v>
      </c>
      <c r="D218" t="s">
        <v>1340</v>
      </c>
      <c r="E218" t="s">
        <v>1320</v>
      </c>
    </row>
    <row r="219" spans="1:5" x14ac:dyDescent="0.35">
      <c r="A219">
        <v>3236</v>
      </c>
      <c r="B219" t="s">
        <v>1485</v>
      </c>
      <c r="C219" t="s">
        <v>12</v>
      </c>
      <c r="D219" t="s">
        <v>1340</v>
      </c>
      <c r="E219" t="s">
        <v>1320</v>
      </c>
    </row>
    <row r="220" spans="1:5" x14ac:dyDescent="0.35">
      <c r="A220">
        <v>3238</v>
      </c>
      <c r="B220" t="s">
        <v>1468</v>
      </c>
      <c r="C220" t="s">
        <v>12</v>
      </c>
      <c r="D220" t="s">
        <v>1340</v>
      </c>
      <c r="E220" t="s">
        <v>1320</v>
      </c>
    </row>
    <row r="221" spans="1:5" x14ac:dyDescent="0.35">
      <c r="A221">
        <v>3240</v>
      </c>
      <c r="B221" t="s">
        <v>1467</v>
      </c>
      <c r="C221" t="s">
        <v>12</v>
      </c>
      <c r="D221" t="s">
        <v>1340</v>
      </c>
      <c r="E221" t="s">
        <v>1320</v>
      </c>
    </row>
    <row r="222" spans="1:5" x14ac:dyDescent="0.35">
      <c r="A222">
        <v>3242</v>
      </c>
      <c r="B222" t="s">
        <v>1469</v>
      </c>
      <c r="C222" t="s">
        <v>12</v>
      </c>
      <c r="D222" t="s">
        <v>1340</v>
      </c>
      <c r="E222" t="s">
        <v>1320</v>
      </c>
    </row>
    <row r="223" spans="1:5" x14ac:dyDescent="0.35">
      <c r="A223">
        <v>3301</v>
      </c>
      <c r="B223" t="s">
        <v>1440</v>
      </c>
      <c r="C223" t="s">
        <v>12</v>
      </c>
      <c r="D223" t="s">
        <v>1340</v>
      </c>
      <c r="E223" t="s">
        <v>1320</v>
      </c>
    </row>
    <row r="224" spans="1:5" x14ac:dyDescent="0.35">
      <c r="A224">
        <v>3303</v>
      </c>
      <c r="B224" t="s">
        <v>1441</v>
      </c>
      <c r="C224" t="s">
        <v>12</v>
      </c>
      <c r="D224" t="s">
        <v>1340</v>
      </c>
      <c r="E224" t="s">
        <v>1320</v>
      </c>
    </row>
    <row r="225" spans="1:5" x14ac:dyDescent="0.35">
      <c r="A225">
        <v>3305</v>
      </c>
      <c r="B225" t="s">
        <v>1442</v>
      </c>
      <c r="C225" t="s">
        <v>12</v>
      </c>
      <c r="D225" t="s">
        <v>1340</v>
      </c>
      <c r="E225" t="s">
        <v>1320</v>
      </c>
    </row>
    <row r="226" spans="1:5" x14ac:dyDescent="0.35">
      <c r="A226">
        <v>3310</v>
      </c>
      <c r="B226" t="s">
        <v>1470</v>
      </c>
      <c r="C226" t="s">
        <v>12</v>
      </c>
      <c r="D226" t="s">
        <v>1340</v>
      </c>
      <c r="E226" t="s">
        <v>1320</v>
      </c>
    </row>
    <row r="227" spans="1:5" x14ac:dyDescent="0.35">
      <c r="A227">
        <v>3312</v>
      </c>
      <c r="B227" t="s">
        <v>1481</v>
      </c>
      <c r="C227" t="s">
        <v>12</v>
      </c>
      <c r="D227" t="s">
        <v>1340</v>
      </c>
      <c r="E227" t="s">
        <v>1320</v>
      </c>
    </row>
    <row r="228" spans="1:5" x14ac:dyDescent="0.35">
      <c r="A228">
        <v>3314</v>
      </c>
      <c r="B228" t="s">
        <v>1480</v>
      </c>
      <c r="C228" t="s">
        <v>12</v>
      </c>
      <c r="D228" t="s">
        <v>1340</v>
      </c>
      <c r="E228" t="s">
        <v>1320</v>
      </c>
    </row>
    <row r="229" spans="1:5" x14ac:dyDescent="0.35">
      <c r="A229">
        <v>3316</v>
      </c>
      <c r="B229" t="s">
        <v>1479</v>
      </c>
      <c r="C229" t="s">
        <v>12</v>
      </c>
      <c r="D229" t="s">
        <v>1340</v>
      </c>
      <c r="E229" t="s">
        <v>1320</v>
      </c>
    </row>
    <row r="230" spans="1:5" x14ac:dyDescent="0.35">
      <c r="A230">
        <v>3318</v>
      </c>
      <c r="B230" t="s">
        <v>1478</v>
      </c>
      <c r="C230" t="s">
        <v>12</v>
      </c>
      <c r="D230" t="s">
        <v>1340</v>
      </c>
      <c r="E230" t="s">
        <v>1320</v>
      </c>
    </row>
    <row r="231" spans="1:5" x14ac:dyDescent="0.35">
      <c r="A231">
        <v>3320</v>
      </c>
      <c r="B231" t="s">
        <v>1471</v>
      </c>
      <c r="C231" t="s">
        <v>12</v>
      </c>
      <c r="D231" t="s">
        <v>1340</v>
      </c>
      <c r="E231" t="s">
        <v>1320</v>
      </c>
    </row>
    <row r="232" spans="1:5" x14ac:dyDescent="0.35">
      <c r="A232">
        <v>3322</v>
      </c>
      <c r="B232" t="s">
        <v>1489</v>
      </c>
      <c r="C232" t="s">
        <v>12</v>
      </c>
      <c r="D232" t="s">
        <v>1340</v>
      </c>
      <c r="E232" t="s">
        <v>1320</v>
      </c>
    </row>
    <row r="233" spans="1:5" x14ac:dyDescent="0.35">
      <c r="A233">
        <v>3324</v>
      </c>
      <c r="B233" t="s">
        <v>1473</v>
      </c>
      <c r="C233" t="s">
        <v>12</v>
      </c>
      <c r="D233" t="s">
        <v>1340</v>
      </c>
      <c r="E233" t="s">
        <v>1320</v>
      </c>
    </row>
    <row r="234" spans="1:5" x14ac:dyDescent="0.35">
      <c r="A234">
        <v>3326</v>
      </c>
      <c r="B234" t="s">
        <v>1474</v>
      </c>
      <c r="C234" t="s">
        <v>12</v>
      </c>
      <c r="D234" t="s">
        <v>1340</v>
      </c>
      <c r="E234" t="s">
        <v>1320</v>
      </c>
    </row>
    <row r="235" spans="1:5" x14ac:dyDescent="0.35">
      <c r="A235">
        <v>3328</v>
      </c>
      <c r="B235" t="s">
        <v>1475</v>
      </c>
      <c r="C235" t="s">
        <v>12</v>
      </c>
      <c r="D235" t="s">
        <v>1340</v>
      </c>
      <c r="E235" t="s">
        <v>1320</v>
      </c>
    </row>
    <row r="236" spans="1:5" x14ac:dyDescent="0.35">
      <c r="A236">
        <v>3330</v>
      </c>
      <c r="B236" t="s">
        <v>1476</v>
      </c>
      <c r="C236" t="s">
        <v>12</v>
      </c>
      <c r="D236" t="s">
        <v>1340</v>
      </c>
      <c r="E236" t="s">
        <v>1320</v>
      </c>
    </row>
    <row r="237" spans="1:5" x14ac:dyDescent="0.35">
      <c r="A237">
        <v>3332</v>
      </c>
      <c r="B237" t="s">
        <v>1477</v>
      </c>
      <c r="C237" t="s">
        <v>12</v>
      </c>
      <c r="D237" t="s">
        <v>1340</v>
      </c>
      <c r="E237" t="s">
        <v>1320</v>
      </c>
    </row>
    <row r="238" spans="1:5" x14ac:dyDescent="0.35">
      <c r="A238">
        <v>3334</v>
      </c>
      <c r="B238" t="s">
        <v>1482</v>
      </c>
      <c r="C238" t="s">
        <v>12</v>
      </c>
      <c r="D238" t="s">
        <v>1340</v>
      </c>
      <c r="E238" t="s">
        <v>1320</v>
      </c>
    </row>
    <row r="239" spans="1:5" x14ac:dyDescent="0.35">
      <c r="A239">
        <v>3336</v>
      </c>
      <c r="B239" t="s">
        <v>1483</v>
      </c>
      <c r="C239" t="s">
        <v>12</v>
      </c>
      <c r="D239" t="s">
        <v>1340</v>
      </c>
      <c r="E239" t="s">
        <v>1320</v>
      </c>
    </row>
    <row r="240" spans="1:5" x14ac:dyDescent="0.35">
      <c r="A240">
        <v>3338</v>
      </c>
      <c r="B240" t="s">
        <v>1484</v>
      </c>
      <c r="C240" t="s">
        <v>12</v>
      </c>
      <c r="D240" t="s">
        <v>1340</v>
      </c>
      <c r="E240" t="s">
        <v>1320</v>
      </c>
    </row>
    <row r="241" spans="1:4" x14ac:dyDescent="0.35">
      <c r="A241">
        <v>3401</v>
      </c>
      <c r="B241" t="s">
        <v>1490</v>
      </c>
      <c r="C241" t="s">
        <v>12</v>
      </c>
      <c r="D241" t="s">
        <v>1340</v>
      </c>
    </row>
    <row r="242" spans="1:4" x14ac:dyDescent="0.35">
      <c r="A242">
        <v>3403</v>
      </c>
      <c r="B242" t="s">
        <v>1491</v>
      </c>
      <c r="C242" t="s">
        <v>12</v>
      </c>
      <c r="D242" t="s">
        <v>1340</v>
      </c>
    </row>
    <row r="243" spans="1:4" x14ac:dyDescent="0.35">
      <c r="A243">
        <v>3405</v>
      </c>
      <c r="B243" t="s">
        <v>1492</v>
      </c>
      <c r="C243" t="s">
        <v>12</v>
      </c>
      <c r="D243" t="s">
        <v>1340</v>
      </c>
    </row>
    <row r="244" spans="1:4" x14ac:dyDescent="0.35">
      <c r="A244">
        <v>3407</v>
      </c>
      <c r="B244" t="s">
        <v>1493</v>
      </c>
      <c r="C244" t="s">
        <v>12</v>
      </c>
      <c r="D244" t="s">
        <v>1340</v>
      </c>
    </row>
    <row r="245" spans="1:4" x14ac:dyDescent="0.35">
      <c r="A245">
        <v>3411</v>
      </c>
      <c r="B245" t="s">
        <v>1494</v>
      </c>
      <c r="C245" t="s">
        <v>12</v>
      </c>
      <c r="D245" t="s">
        <v>1340</v>
      </c>
    </row>
    <row r="246" spans="1:4" x14ac:dyDescent="0.35">
      <c r="A246">
        <v>3412</v>
      </c>
      <c r="B246" t="s">
        <v>1495</v>
      </c>
      <c r="C246" t="s">
        <v>12</v>
      </c>
      <c r="D246" t="s">
        <v>1340</v>
      </c>
    </row>
    <row r="247" spans="1:4" x14ac:dyDescent="0.35">
      <c r="A247">
        <v>3413</v>
      </c>
      <c r="B247" t="s">
        <v>1496</v>
      </c>
      <c r="C247" t="s">
        <v>12</v>
      </c>
      <c r="D247" t="s">
        <v>1340</v>
      </c>
    </row>
    <row r="248" spans="1:4" x14ac:dyDescent="0.35">
      <c r="A248">
        <v>3414</v>
      </c>
      <c r="B248" t="s">
        <v>1497</v>
      </c>
      <c r="C248" t="s">
        <v>12</v>
      </c>
      <c r="D248" t="s">
        <v>1340</v>
      </c>
    </row>
    <row r="249" spans="1:4" x14ac:dyDescent="0.35">
      <c r="A249">
        <v>3415</v>
      </c>
      <c r="B249" t="s">
        <v>1498</v>
      </c>
      <c r="C249" t="s">
        <v>12</v>
      </c>
      <c r="D249" t="s">
        <v>1340</v>
      </c>
    </row>
    <row r="250" spans="1:4" x14ac:dyDescent="0.35">
      <c r="A250">
        <v>3416</v>
      </c>
      <c r="B250" t="s">
        <v>1499</v>
      </c>
      <c r="C250" t="s">
        <v>12</v>
      </c>
      <c r="D250" t="s">
        <v>1340</v>
      </c>
    </row>
    <row r="251" spans="1:4" x14ac:dyDescent="0.35">
      <c r="A251">
        <v>3417</v>
      </c>
      <c r="B251" t="s">
        <v>1500</v>
      </c>
      <c r="C251" t="s">
        <v>12</v>
      </c>
      <c r="D251" t="s">
        <v>1340</v>
      </c>
    </row>
    <row r="252" spans="1:4" x14ac:dyDescent="0.35">
      <c r="A252">
        <v>3418</v>
      </c>
      <c r="B252" t="s">
        <v>1501</v>
      </c>
      <c r="C252" t="s">
        <v>12</v>
      </c>
      <c r="D252" t="s">
        <v>1340</v>
      </c>
    </row>
    <row r="253" spans="1:4" x14ac:dyDescent="0.35">
      <c r="A253">
        <v>3419</v>
      </c>
      <c r="B253" t="s">
        <v>1450</v>
      </c>
      <c r="C253" t="s">
        <v>12</v>
      </c>
      <c r="D253" t="s">
        <v>1340</v>
      </c>
    </row>
    <row r="254" spans="1:4" x14ac:dyDescent="0.35">
      <c r="A254">
        <v>3420</v>
      </c>
      <c r="B254" t="s">
        <v>1502</v>
      </c>
      <c r="C254" t="s">
        <v>12</v>
      </c>
      <c r="D254" t="s">
        <v>1340</v>
      </c>
    </row>
    <row r="255" spans="1:4" x14ac:dyDescent="0.35">
      <c r="A255">
        <v>3421</v>
      </c>
      <c r="B255" t="s">
        <v>1503</v>
      </c>
      <c r="C255" t="s">
        <v>12</v>
      </c>
      <c r="D255" t="s">
        <v>1340</v>
      </c>
    </row>
    <row r="256" spans="1:4" x14ac:dyDescent="0.35">
      <c r="A256">
        <v>3422</v>
      </c>
      <c r="B256" t="s">
        <v>1504</v>
      </c>
      <c r="C256" t="s">
        <v>12</v>
      </c>
      <c r="D256" t="s">
        <v>1340</v>
      </c>
    </row>
    <row r="257" spans="1:4" x14ac:dyDescent="0.35">
      <c r="A257">
        <v>3423</v>
      </c>
      <c r="B257" t="s">
        <v>1505</v>
      </c>
      <c r="C257" t="s">
        <v>12</v>
      </c>
      <c r="D257" t="s">
        <v>1340</v>
      </c>
    </row>
    <row r="258" spans="1:4" x14ac:dyDescent="0.35">
      <c r="A258">
        <v>3424</v>
      </c>
      <c r="B258" t="s">
        <v>1506</v>
      </c>
      <c r="C258" t="s">
        <v>12</v>
      </c>
      <c r="D258" t="s">
        <v>1340</v>
      </c>
    </row>
    <row r="259" spans="1:4" x14ac:dyDescent="0.35">
      <c r="A259">
        <v>3425</v>
      </c>
      <c r="B259" t="s">
        <v>1507</v>
      </c>
      <c r="C259" t="s">
        <v>12</v>
      </c>
      <c r="D259" t="s">
        <v>1340</v>
      </c>
    </row>
    <row r="260" spans="1:4" x14ac:dyDescent="0.35">
      <c r="A260">
        <v>3426</v>
      </c>
      <c r="B260" t="s">
        <v>1508</v>
      </c>
      <c r="C260" t="s">
        <v>12</v>
      </c>
      <c r="D260" t="s">
        <v>1340</v>
      </c>
    </row>
    <row r="261" spans="1:4" x14ac:dyDescent="0.35">
      <c r="A261">
        <v>3427</v>
      </c>
      <c r="B261" t="s">
        <v>1509</v>
      </c>
      <c r="C261" t="s">
        <v>12</v>
      </c>
      <c r="D261" t="s">
        <v>1340</v>
      </c>
    </row>
    <row r="262" spans="1:4" x14ac:dyDescent="0.35">
      <c r="A262">
        <v>3428</v>
      </c>
      <c r="B262" t="s">
        <v>1510</v>
      </c>
      <c r="C262" t="s">
        <v>12</v>
      </c>
      <c r="D262" t="s">
        <v>1340</v>
      </c>
    </row>
    <row r="263" spans="1:4" x14ac:dyDescent="0.35">
      <c r="A263">
        <v>3429</v>
      </c>
      <c r="B263" t="s">
        <v>1511</v>
      </c>
      <c r="C263" t="s">
        <v>12</v>
      </c>
      <c r="D263" t="s">
        <v>1340</v>
      </c>
    </row>
    <row r="264" spans="1:4" x14ac:dyDescent="0.35">
      <c r="A264">
        <v>3430</v>
      </c>
      <c r="B264" t="s">
        <v>1512</v>
      </c>
      <c r="C264" t="s">
        <v>12</v>
      </c>
      <c r="D264" t="s">
        <v>1340</v>
      </c>
    </row>
    <row r="265" spans="1:4" x14ac:dyDescent="0.35">
      <c r="A265">
        <v>3431</v>
      </c>
      <c r="B265" t="s">
        <v>1513</v>
      </c>
      <c r="C265" t="s">
        <v>12</v>
      </c>
      <c r="D265" t="s">
        <v>1340</v>
      </c>
    </row>
    <row r="266" spans="1:4" x14ac:dyDescent="0.35">
      <c r="A266">
        <v>3432</v>
      </c>
      <c r="B266" t="s">
        <v>1514</v>
      </c>
      <c r="C266" t="s">
        <v>12</v>
      </c>
      <c r="D266" t="s">
        <v>1340</v>
      </c>
    </row>
    <row r="267" spans="1:4" x14ac:dyDescent="0.35">
      <c r="A267">
        <v>3433</v>
      </c>
      <c r="B267" t="s">
        <v>1515</v>
      </c>
      <c r="C267" t="s">
        <v>12</v>
      </c>
      <c r="D267" t="s">
        <v>1340</v>
      </c>
    </row>
    <row r="268" spans="1:4" x14ac:dyDescent="0.35">
      <c r="A268">
        <v>3434</v>
      </c>
      <c r="B268" t="s">
        <v>1516</v>
      </c>
      <c r="C268" t="s">
        <v>12</v>
      </c>
      <c r="D268" t="s">
        <v>1340</v>
      </c>
    </row>
    <row r="269" spans="1:4" x14ac:dyDescent="0.35">
      <c r="A269">
        <v>3435</v>
      </c>
      <c r="B269" t="s">
        <v>1517</v>
      </c>
      <c r="C269" t="s">
        <v>12</v>
      </c>
      <c r="D269" t="s">
        <v>1340</v>
      </c>
    </row>
    <row r="270" spans="1:4" x14ac:dyDescent="0.35">
      <c r="A270">
        <v>3436</v>
      </c>
      <c r="B270" t="s">
        <v>1518</v>
      </c>
      <c r="C270" t="s">
        <v>12</v>
      </c>
      <c r="D270" t="s">
        <v>1340</v>
      </c>
    </row>
    <row r="271" spans="1:4" x14ac:dyDescent="0.35">
      <c r="A271">
        <v>3437</v>
      </c>
      <c r="B271" t="s">
        <v>1519</v>
      </c>
      <c r="C271" t="s">
        <v>12</v>
      </c>
      <c r="D271" t="s">
        <v>1340</v>
      </c>
    </row>
    <row r="272" spans="1:4" x14ac:dyDescent="0.35">
      <c r="A272">
        <v>3438</v>
      </c>
      <c r="B272" t="s">
        <v>1520</v>
      </c>
      <c r="C272" t="s">
        <v>12</v>
      </c>
      <c r="D272" t="s">
        <v>1340</v>
      </c>
    </row>
    <row r="273" spans="1:5" x14ac:dyDescent="0.35">
      <c r="A273">
        <v>3439</v>
      </c>
      <c r="B273" t="s">
        <v>1521</v>
      </c>
      <c r="C273" t="s">
        <v>12</v>
      </c>
      <c r="D273" t="s">
        <v>1340</v>
      </c>
    </row>
    <row r="274" spans="1:5" x14ac:dyDescent="0.35">
      <c r="A274">
        <v>3440</v>
      </c>
      <c r="B274" t="s">
        <v>1522</v>
      </c>
      <c r="C274" t="s">
        <v>12</v>
      </c>
      <c r="D274" t="s">
        <v>1340</v>
      </c>
    </row>
    <row r="275" spans="1:5" x14ac:dyDescent="0.35">
      <c r="A275">
        <v>3441</v>
      </c>
      <c r="B275" t="s">
        <v>1523</v>
      </c>
      <c r="C275" t="s">
        <v>12</v>
      </c>
      <c r="D275" t="s">
        <v>1340</v>
      </c>
    </row>
    <row r="276" spans="1:5" x14ac:dyDescent="0.35">
      <c r="A276">
        <v>3442</v>
      </c>
      <c r="B276" t="s">
        <v>1524</v>
      </c>
      <c r="C276" t="s">
        <v>12</v>
      </c>
      <c r="D276" t="s">
        <v>1340</v>
      </c>
    </row>
    <row r="277" spans="1:5" x14ac:dyDescent="0.35">
      <c r="A277">
        <v>3443</v>
      </c>
      <c r="B277" t="s">
        <v>1525</v>
      </c>
      <c r="C277" t="s">
        <v>12</v>
      </c>
      <c r="D277" t="s">
        <v>1340</v>
      </c>
    </row>
    <row r="278" spans="1:5" x14ac:dyDescent="0.35">
      <c r="A278">
        <v>3446</v>
      </c>
      <c r="B278" t="s">
        <v>1526</v>
      </c>
      <c r="C278" t="s">
        <v>12</v>
      </c>
      <c r="D278" t="s">
        <v>1340</v>
      </c>
    </row>
    <row r="279" spans="1:5" x14ac:dyDescent="0.35">
      <c r="A279">
        <v>3447</v>
      </c>
      <c r="B279" t="s">
        <v>1527</v>
      </c>
      <c r="C279" t="s">
        <v>12</v>
      </c>
      <c r="D279" t="s">
        <v>1340</v>
      </c>
    </row>
    <row r="280" spans="1:5" x14ac:dyDescent="0.35">
      <c r="A280">
        <v>3448</v>
      </c>
      <c r="B280" t="s">
        <v>1528</v>
      </c>
      <c r="C280" t="s">
        <v>12</v>
      </c>
      <c r="D280" t="s">
        <v>1340</v>
      </c>
    </row>
    <row r="281" spans="1:5" x14ac:dyDescent="0.35">
      <c r="A281">
        <v>3449</v>
      </c>
      <c r="B281" t="s">
        <v>1529</v>
      </c>
      <c r="C281" t="s">
        <v>12</v>
      </c>
      <c r="D281" t="s">
        <v>1340</v>
      </c>
    </row>
    <row r="282" spans="1:5" x14ac:dyDescent="0.35">
      <c r="A282">
        <v>3450</v>
      </c>
      <c r="B282" t="s">
        <v>1530</v>
      </c>
      <c r="C282" t="s">
        <v>12</v>
      </c>
      <c r="D282" t="s">
        <v>1340</v>
      </c>
    </row>
    <row r="283" spans="1:5" x14ac:dyDescent="0.35">
      <c r="A283">
        <v>3451</v>
      </c>
      <c r="B283" t="s">
        <v>1531</v>
      </c>
      <c r="C283" t="s">
        <v>12</v>
      </c>
      <c r="D283" t="s">
        <v>1340</v>
      </c>
    </row>
    <row r="284" spans="1:5" x14ac:dyDescent="0.35">
      <c r="A284">
        <v>3452</v>
      </c>
      <c r="B284" t="s">
        <v>1532</v>
      </c>
      <c r="C284" t="s">
        <v>12</v>
      </c>
      <c r="D284" t="s">
        <v>1340</v>
      </c>
    </row>
    <row r="285" spans="1:5" x14ac:dyDescent="0.35">
      <c r="A285">
        <v>3453</v>
      </c>
      <c r="B285" t="s">
        <v>1533</v>
      </c>
      <c r="C285" t="s">
        <v>12</v>
      </c>
      <c r="D285" t="s">
        <v>1340</v>
      </c>
    </row>
    <row r="286" spans="1:5" x14ac:dyDescent="0.35">
      <c r="A286">
        <v>3454</v>
      </c>
      <c r="B286" t="s">
        <v>1534</v>
      </c>
      <c r="C286" t="s">
        <v>12</v>
      </c>
      <c r="D286" t="s">
        <v>1340</v>
      </c>
    </row>
    <row r="287" spans="1:5" x14ac:dyDescent="0.35">
      <c r="A287">
        <v>3801</v>
      </c>
      <c r="B287" t="s">
        <v>1535</v>
      </c>
      <c r="C287" t="s">
        <v>12</v>
      </c>
      <c r="D287" t="s">
        <v>1340</v>
      </c>
      <c r="E287" t="s">
        <v>1318</v>
      </c>
    </row>
    <row r="288" spans="1:5" x14ac:dyDescent="0.35">
      <c r="A288">
        <v>3802</v>
      </c>
      <c r="B288" t="s">
        <v>1536</v>
      </c>
      <c r="C288" t="s">
        <v>12</v>
      </c>
      <c r="D288" t="s">
        <v>1340</v>
      </c>
      <c r="E288" t="s">
        <v>1318</v>
      </c>
    </row>
    <row r="289" spans="1:5" x14ac:dyDescent="0.35">
      <c r="A289">
        <v>3803</v>
      </c>
      <c r="B289" t="s">
        <v>1537</v>
      </c>
      <c r="C289" t="s">
        <v>12</v>
      </c>
      <c r="D289" t="s">
        <v>1340</v>
      </c>
      <c r="E289" t="s">
        <v>1318</v>
      </c>
    </row>
    <row r="290" spans="1:5" x14ac:dyDescent="0.35">
      <c r="A290">
        <v>3804</v>
      </c>
      <c r="B290" t="s">
        <v>1538</v>
      </c>
      <c r="C290" t="s">
        <v>12</v>
      </c>
      <c r="D290" t="s">
        <v>1340</v>
      </c>
      <c r="E290" t="s">
        <v>1318</v>
      </c>
    </row>
    <row r="291" spans="1:5" x14ac:dyDescent="0.35">
      <c r="A291">
        <v>3805</v>
      </c>
      <c r="B291" t="s">
        <v>1539</v>
      </c>
      <c r="C291" t="s">
        <v>12</v>
      </c>
      <c r="D291" t="s">
        <v>1340</v>
      </c>
      <c r="E291" t="s">
        <v>1318</v>
      </c>
    </row>
    <row r="292" spans="1:5" x14ac:dyDescent="0.35">
      <c r="A292">
        <v>3806</v>
      </c>
      <c r="B292" t="s">
        <v>1540</v>
      </c>
      <c r="C292" t="s">
        <v>12</v>
      </c>
      <c r="D292" t="s">
        <v>1340</v>
      </c>
      <c r="E292" t="s">
        <v>1318</v>
      </c>
    </row>
    <row r="293" spans="1:5" x14ac:dyDescent="0.35">
      <c r="A293">
        <v>3807</v>
      </c>
      <c r="B293" t="s">
        <v>1541</v>
      </c>
      <c r="C293" t="s">
        <v>12</v>
      </c>
      <c r="D293" t="s">
        <v>1340</v>
      </c>
      <c r="E293" t="s">
        <v>1318</v>
      </c>
    </row>
    <row r="294" spans="1:5" x14ac:dyDescent="0.35">
      <c r="A294">
        <v>3808</v>
      </c>
      <c r="B294" t="s">
        <v>1542</v>
      </c>
      <c r="C294" t="s">
        <v>12</v>
      </c>
      <c r="D294" t="s">
        <v>1340</v>
      </c>
      <c r="E294" t="s">
        <v>1318</v>
      </c>
    </row>
    <row r="295" spans="1:5" x14ac:dyDescent="0.35">
      <c r="A295">
        <v>3811</v>
      </c>
      <c r="B295" t="s">
        <v>1543</v>
      </c>
      <c r="C295" t="s">
        <v>12</v>
      </c>
      <c r="D295" t="s">
        <v>1340</v>
      </c>
      <c r="E295" t="s">
        <v>1318</v>
      </c>
    </row>
    <row r="296" spans="1:5" x14ac:dyDescent="0.35">
      <c r="A296">
        <v>3812</v>
      </c>
      <c r="B296" t="s">
        <v>1544</v>
      </c>
      <c r="C296" t="s">
        <v>12</v>
      </c>
      <c r="D296" t="s">
        <v>1340</v>
      </c>
      <c r="E296" t="s">
        <v>1318</v>
      </c>
    </row>
    <row r="297" spans="1:5" x14ac:dyDescent="0.35">
      <c r="A297">
        <v>3813</v>
      </c>
      <c r="B297" t="s">
        <v>1545</v>
      </c>
      <c r="C297" t="s">
        <v>12</v>
      </c>
      <c r="D297" t="s">
        <v>1340</v>
      </c>
      <c r="E297" t="s">
        <v>1318</v>
      </c>
    </row>
    <row r="298" spans="1:5" x14ac:dyDescent="0.35">
      <c r="A298">
        <v>3814</v>
      </c>
      <c r="B298" t="s">
        <v>1546</v>
      </c>
      <c r="C298" t="s">
        <v>12</v>
      </c>
      <c r="D298" t="s">
        <v>1340</v>
      </c>
      <c r="E298" t="s">
        <v>1318</v>
      </c>
    </row>
    <row r="299" spans="1:5" x14ac:dyDescent="0.35">
      <c r="A299">
        <v>3815</v>
      </c>
      <c r="B299" t="s">
        <v>1547</v>
      </c>
      <c r="C299" t="s">
        <v>12</v>
      </c>
      <c r="D299" t="s">
        <v>1340</v>
      </c>
      <c r="E299" t="s">
        <v>1318</v>
      </c>
    </row>
    <row r="300" spans="1:5" x14ac:dyDescent="0.35">
      <c r="A300">
        <v>3816</v>
      </c>
      <c r="B300" t="s">
        <v>1548</v>
      </c>
      <c r="C300" t="s">
        <v>12</v>
      </c>
      <c r="D300" t="s">
        <v>1340</v>
      </c>
      <c r="E300" t="s">
        <v>1318</v>
      </c>
    </row>
    <row r="301" spans="1:5" x14ac:dyDescent="0.35">
      <c r="A301">
        <v>3817</v>
      </c>
      <c r="B301" t="s">
        <v>1549</v>
      </c>
      <c r="C301" t="s">
        <v>12</v>
      </c>
      <c r="D301" t="s">
        <v>1340</v>
      </c>
      <c r="E301" t="s">
        <v>1318</v>
      </c>
    </row>
    <row r="302" spans="1:5" x14ac:dyDescent="0.35">
      <c r="A302">
        <v>3818</v>
      </c>
      <c r="B302" t="s">
        <v>1550</v>
      </c>
      <c r="C302" t="s">
        <v>12</v>
      </c>
      <c r="D302" t="s">
        <v>1340</v>
      </c>
      <c r="E302" t="s">
        <v>1318</v>
      </c>
    </row>
    <row r="303" spans="1:5" x14ac:dyDescent="0.35">
      <c r="A303">
        <v>3819</v>
      </c>
      <c r="B303" t="s">
        <v>1551</v>
      </c>
      <c r="C303" t="s">
        <v>12</v>
      </c>
      <c r="D303" t="s">
        <v>1340</v>
      </c>
      <c r="E303" t="s">
        <v>1318</v>
      </c>
    </row>
    <row r="304" spans="1:5" x14ac:dyDescent="0.35">
      <c r="A304">
        <v>3820</v>
      </c>
      <c r="B304" t="s">
        <v>1552</v>
      </c>
      <c r="C304" t="s">
        <v>12</v>
      </c>
      <c r="D304" t="s">
        <v>1340</v>
      </c>
      <c r="E304" t="s">
        <v>1318</v>
      </c>
    </row>
    <row r="305" spans="1:5" x14ac:dyDescent="0.35">
      <c r="A305">
        <v>3821</v>
      </c>
      <c r="B305" t="s">
        <v>1553</v>
      </c>
      <c r="C305" t="s">
        <v>12</v>
      </c>
      <c r="D305" t="s">
        <v>1340</v>
      </c>
      <c r="E305" t="s">
        <v>1318</v>
      </c>
    </row>
    <row r="306" spans="1:5" x14ac:dyDescent="0.35">
      <c r="A306">
        <v>3822</v>
      </c>
      <c r="B306" t="s">
        <v>1554</v>
      </c>
      <c r="C306" t="s">
        <v>12</v>
      </c>
      <c r="D306" t="s">
        <v>1340</v>
      </c>
      <c r="E306" t="s">
        <v>1318</v>
      </c>
    </row>
    <row r="307" spans="1:5" x14ac:dyDescent="0.35">
      <c r="A307">
        <v>3823</v>
      </c>
      <c r="B307" t="s">
        <v>1555</v>
      </c>
      <c r="C307" t="s">
        <v>12</v>
      </c>
      <c r="D307" t="s">
        <v>1340</v>
      </c>
      <c r="E307" t="s">
        <v>1318</v>
      </c>
    </row>
    <row r="308" spans="1:5" x14ac:dyDescent="0.35">
      <c r="A308">
        <v>3824</v>
      </c>
      <c r="B308" t="s">
        <v>1556</v>
      </c>
      <c r="C308" t="s">
        <v>12</v>
      </c>
      <c r="D308" t="s">
        <v>1340</v>
      </c>
      <c r="E308" t="s">
        <v>1318</v>
      </c>
    </row>
    <row r="309" spans="1:5" x14ac:dyDescent="0.35">
      <c r="A309">
        <v>3825</v>
      </c>
      <c r="B309" t="s">
        <v>1557</v>
      </c>
      <c r="C309" t="s">
        <v>12</v>
      </c>
      <c r="D309" t="s">
        <v>1340</v>
      </c>
      <c r="E309" t="s">
        <v>1318</v>
      </c>
    </row>
    <row r="310" spans="1:5" x14ac:dyDescent="0.35">
      <c r="A310">
        <v>3901</v>
      </c>
      <c r="B310" t="s">
        <v>1535</v>
      </c>
      <c r="C310" t="s">
        <v>12</v>
      </c>
      <c r="D310" t="s">
        <v>1340</v>
      </c>
      <c r="E310" t="s">
        <v>1320</v>
      </c>
    </row>
    <row r="311" spans="1:5" x14ac:dyDescent="0.35">
      <c r="A311">
        <v>3903</v>
      </c>
      <c r="B311" t="s">
        <v>1536</v>
      </c>
      <c r="C311" t="s">
        <v>12</v>
      </c>
      <c r="D311" t="s">
        <v>1340</v>
      </c>
      <c r="E311" t="s">
        <v>1320</v>
      </c>
    </row>
    <row r="312" spans="1:5" x14ac:dyDescent="0.35">
      <c r="A312">
        <v>3905</v>
      </c>
      <c r="B312" t="s">
        <v>1537</v>
      </c>
      <c r="C312" t="s">
        <v>12</v>
      </c>
      <c r="D312" t="s">
        <v>1340</v>
      </c>
      <c r="E312" t="s">
        <v>1320</v>
      </c>
    </row>
    <row r="313" spans="1:5" x14ac:dyDescent="0.35">
      <c r="A313">
        <v>3907</v>
      </c>
      <c r="B313" t="s">
        <v>1538</v>
      </c>
      <c r="C313" t="s">
        <v>12</v>
      </c>
      <c r="D313" t="s">
        <v>1340</v>
      </c>
      <c r="E313" t="s">
        <v>1320</v>
      </c>
    </row>
    <row r="314" spans="1:5" x14ac:dyDescent="0.35">
      <c r="A314">
        <v>3909</v>
      </c>
      <c r="B314" t="s">
        <v>1539</v>
      </c>
      <c r="C314" t="s">
        <v>12</v>
      </c>
      <c r="D314" t="s">
        <v>1340</v>
      </c>
      <c r="E314" t="s">
        <v>1320</v>
      </c>
    </row>
    <row r="315" spans="1:5" x14ac:dyDescent="0.35">
      <c r="A315">
        <v>3911</v>
      </c>
      <c r="B315" t="s">
        <v>1543</v>
      </c>
      <c r="C315" t="s">
        <v>12</v>
      </c>
      <c r="D315" t="s">
        <v>1340</v>
      </c>
      <c r="E315" t="s">
        <v>1320</v>
      </c>
    </row>
    <row r="316" spans="1:5" x14ac:dyDescent="0.35">
      <c r="A316">
        <v>4001</v>
      </c>
      <c r="B316" t="s">
        <v>1540</v>
      </c>
      <c r="C316" t="s">
        <v>12</v>
      </c>
      <c r="D316" t="s">
        <v>1340</v>
      </c>
      <c r="E316" t="s">
        <v>1320</v>
      </c>
    </row>
    <row r="317" spans="1:5" x14ac:dyDescent="0.35">
      <c r="A317">
        <v>4003</v>
      </c>
      <c r="B317" t="s">
        <v>1541</v>
      </c>
      <c r="C317" t="s">
        <v>12</v>
      </c>
      <c r="D317" t="s">
        <v>1340</v>
      </c>
      <c r="E317" t="s">
        <v>1320</v>
      </c>
    </row>
    <row r="318" spans="1:5" x14ac:dyDescent="0.35">
      <c r="A318">
        <v>4005</v>
      </c>
      <c r="B318" t="s">
        <v>1542</v>
      </c>
      <c r="C318" t="s">
        <v>12</v>
      </c>
      <c r="D318" t="s">
        <v>1340</v>
      </c>
      <c r="E318" t="s">
        <v>1320</v>
      </c>
    </row>
    <row r="319" spans="1:5" x14ac:dyDescent="0.35">
      <c r="A319">
        <v>4010</v>
      </c>
      <c r="B319" t="s">
        <v>1544</v>
      </c>
      <c r="C319" t="s">
        <v>12</v>
      </c>
      <c r="D319" t="s">
        <v>1340</v>
      </c>
      <c r="E319" t="s">
        <v>1320</v>
      </c>
    </row>
    <row r="320" spans="1:5" x14ac:dyDescent="0.35">
      <c r="A320">
        <v>4012</v>
      </c>
      <c r="B320" t="s">
        <v>1545</v>
      </c>
      <c r="C320" t="s">
        <v>12</v>
      </c>
      <c r="D320" t="s">
        <v>1340</v>
      </c>
      <c r="E320" t="s">
        <v>1320</v>
      </c>
    </row>
    <row r="321" spans="1:5" x14ac:dyDescent="0.35">
      <c r="A321">
        <v>4014</v>
      </c>
      <c r="B321" t="s">
        <v>1546</v>
      </c>
      <c r="C321" t="s">
        <v>12</v>
      </c>
      <c r="D321" t="s">
        <v>1340</v>
      </c>
      <c r="E321" t="s">
        <v>1320</v>
      </c>
    </row>
    <row r="322" spans="1:5" x14ac:dyDescent="0.35">
      <c r="A322">
        <v>4016</v>
      </c>
      <c r="B322" t="s">
        <v>1547</v>
      </c>
      <c r="C322" t="s">
        <v>12</v>
      </c>
      <c r="D322" t="s">
        <v>1340</v>
      </c>
      <c r="E322" t="s">
        <v>1320</v>
      </c>
    </row>
    <row r="323" spans="1:5" x14ac:dyDescent="0.35">
      <c r="A323">
        <v>4018</v>
      </c>
      <c r="B323" t="s">
        <v>1548</v>
      </c>
      <c r="C323" t="s">
        <v>12</v>
      </c>
      <c r="D323" t="s">
        <v>1340</v>
      </c>
      <c r="E323" t="s">
        <v>1320</v>
      </c>
    </row>
    <row r="324" spans="1:5" x14ac:dyDescent="0.35">
      <c r="A324">
        <v>4020</v>
      </c>
      <c r="B324" t="s">
        <v>1549</v>
      </c>
      <c r="C324" t="s">
        <v>12</v>
      </c>
      <c r="D324" t="s">
        <v>1340</v>
      </c>
      <c r="E324" t="s">
        <v>1320</v>
      </c>
    </row>
    <row r="325" spans="1:5" x14ac:dyDescent="0.35">
      <c r="A325">
        <v>4022</v>
      </c>
      <c r="B325" t="s">
        <v>1552</v>
      </c>
      <c r="C325" t="s">
        <v>12</v>
      </c>
      <c r="D325" t="s">
        <v>1340</v>
      </c>
      <c r="E325" t="s">
        <v>1320</v>
      </c>
    </row>
    <row r="326" spans="1:5" x14ac:dyDescent="0.35">
      <c r="A326">
        <v>4024</v>
      </c>
      <c r="B326" t="s">
        <v>1551</v>
      </c>
      <c r="C326" t="s">
        <v>12</v>
      </c>
      <c r="D326" t="s">
        <v>1340</v>
      </c>
      <c r="E326" t="s">
        <v>1320</v>
      </c>
    </row>
    <row r="327" spans="1:5" x14ac:dyDescent="0.35">
      <c r="A327">
        <v>4026</v>
      </c>
      <c r="B327" t="s">
        <v>1550</v>
      </c>
      <c r="C327" t="s">
        <v>12</v>
      </c>
      <c r="D327" t="s">
        <v>1340</v>
      </c>
      <c r="E327" t="s">
        <v>1320</v>
      </c>
    </row>
    <row r="328" spans="1:5" x14ac:dyDescent="0.35">
      <c r="A328">
        <v>4028</v>
      </c>
      <c r="B328" t="s">
        <v>1553</v>
      </c>
      <c r="C328" t="s">
        <v>12</v>
      </c>
      <c r="D328" t="s">
        <v>1340</v>
      </c>
      <c r="E328" t="s">
        <v>1320</v>
      </c>
    </row>
    <row r="329" spans="1:5" x14ac:dyDescent="0.35">
      <c r="A329">
        <v>4030</v>
      </c>
      <c r="B329" t="s">
        <v>1554</v>
      </c>
      <c r="C329" t="s">
        <v>12</v>
      </c>
      <c r="D329" t="s">
        <v>1340</v>
      </c>
      <c r="E329" t="s">
        <v>1320</v>
      </c>
    </row>
    <row r="330" spans="1:5" x14ac:dyDescent="0.35">
      <c r="A330">
        <v>4032</v>
      </c>
      <c r="B330" t="s">
        <v>1555</v>
      </c>
      <c r="C330" t="s">
        <v>12</v>
      </c>
      <c r="D330" t="s">
        <v>1340</v>
      </c>
      <c r="E330" t="s">
        <v>1320</v>
      </c>
    </row>
    <row r="331" spans="1:5" x14ac:dyDescent="0.35">
      <c r="A331">
        <v>4034</v>
      </c>
      <c r="B331" t="s">
        <v>1556</v>
      </c>
      <c r="C331" t="s">
        <v>12</v>
      </c>
      <c r="D331" t="s">
        <v>1340</v>
      </c>
      <c r="E331" t="s">
        <v>1320</v>
      </c>
    </row>
    <row r="332" spans="1:5" x14ac:dyDescent="0.35">
      <c r="A332">
        <v>4036</v>
      </c>
      <c r="B332" t="s">
        <v>1557</v>
      </c>
      <c r="C332" t="s">
        <v>12</v>
      </c>
      <c r="D332" t="s">
        <v>1340</v>
      </c>
      <c r="E332" t="s">
        <v>1320</v>
      </c>
    </row>
    <row r="333" spans="1:5" x14ac:dyDescent="0.35">
      <c r="A333">
        <v>4201</v>
      </c>
      <c r="B333" t="s">
        <v>1558</v>
      </c>
      <c r="C333" t="s">
        <v>12</v>
      </c>
      <c r="D333" t="s">
        <v>1340</v>
      </c>
    </row>
    <row r="334" spans="1:5" x14ac:dyDescent="0.35">
      <c r="A334">
        <v>4202</v>
      </c>
      <c r="B334" t="s">
        <v>1559</v>
      </c>
      <c r="C334" t="s">
        <v>12</v>
      </c>
      <c r="D334" t="s">
        <v>1340</v>
      </c>
    </row>
    <row r="335" spans="1:5" x14ac:dyDescent="0.35">
      <c r="A335">
        <v>4203</v>
      </c>
      <c r="B335" t="s">
        <v>1560</v>
      </c>
      <c r="C335" t="s">
        <v>12</v>
      </c>
      <c r="D335" t="s">
        <v>1340</v>
      </c>
    </row>
    <row r="336" spans="1:5" x14ac:dyDescent="0.35">
      <c r="A336">
        <v>4204</v>
      </c>
      <c r="B336" t="s">
        <v>1561</v>
      </c>
      <c r="C336" t="s">
        <v>12</v>
      </c>
      <c r="D336" t="s">
        <v>1340</v>
      </c>
    </row>
    <row r="337" spans="1:4" x14ac:dyDescent="0.35">
      <c r="A337">
        <v>4205</v>
      </c>
      <c r="B337" t="s">
        <v>1562</v>
      </c>
      <c r="C337" t="s">
        <v>12</v>
      </c>
      <c r="D337" t="s">
        <v>1340</v>
      </c>
    </row>
    <row r="338" spans="1:4" x14ac:dyDescent="0.35">
      <c r="A338">
        <v>4206</v>
      </c>
      <c r="B338" t="s">
        <v>1563</v>
      </c>
      <c r="C338" t="s">
        <v>12</v>
      </c>
      <c r="D338" t="s">
        <v>1340</v>
      </c>
    </row>
    <row r="339" spans="1:4" x14ac:dyDescent="0.35">
      <c r="A339">
        <v>4207</v>
      </c>
      <c r="B339" t="s">
        <v>1564</v>
      </c>
      <c r="C339" t="s">
        <v>12</v>
      </c>
      <c r="D339" t="s">
        <v>1340</v>
      </c>
    </row>
    <row r="340" spans="1:4" x14ac:dyDescent="0.35">
      <c r="A340">
        <v>4211</v>
      </c>
      <c r="B340" t="s">
        <v>1565</v>
      </c>
      <c r="C340" t="s">
        <v>12</v>
      </c>
      <c r="D340" t="s">
        <v>1340</v>
      </c>
    </row>
    <row r="341" spans="1:4" x14ac:dyDescent="0.35">
      <c r="A341">
        <v>4212</v>
      </c>
      <c r="B341" t="s">
        <v>1566</v>
      </c>
      <c r="C341" t="s">
        <v>12</v>
      </c>
      <c r="D341" t="s">
        <v>1340</v>
      </c>
    </row>
    <row r="342" spans="1:4" x14ac:dyDescent="0.35">
      <c r="A342">
        <v>4213</v>
      </c>
      <c r="B342" t="s">
        <v>1567</v>
      </c>
      <c r="C342" t="s">
        <v>12</v>
      </c>
      <c r="D342" t="s">
        <v>1340</v>
      </c>
    </row>
    <row r="343" spans="1:4" x14ac:dyDescent="0.35">
      <c r="A343">
        <v>4214</v>
      </c>
      <c r="B343" t="s">
        <v>1568</v>
      </c>
      <c r="C343" t="s">
        <v>12</v>
      </c>
      <c r="D343" t="s">
        <v>1340</v>
      </c>
    </row>
    <row r="344" spans="1:4" x14ac:dyDescent="0.35">
      <c r="A344">
        <v>4215</v>
      </c>
      <c r="B344" t="s">
        <v>1569</v>
      </c>
      <c r="C344" t="s">
        <v>12</v>
      </c>
      <c r="D344" t="s">
        <v>1340</v>
      </c>
    </row>
    <row r="345" spans="1:4" x14ac:dyDescent="0.35">
      <c r="A345">
        <v>4216</v>
      </c>
      <c r="B345" t="s">
        <v>1570</v>
      </c>
      <c r="C345" t="s">
        <v>12</v>
      </c>
      <c r="D345" t="s">
        <v>1340</v>
      </c>
    </row>
    <row r="346" spans="1:4" x14ac:dyDescent="0.35">
      <c r="A346">
        <v>4217</v>
      </c>
      <c r="B346" t="s">
        <v>1571</v>
      </c>
      <c r="C346" t="s">
        <v>12</v>
      </c>
      <c r="D346" t="s">
        <v>1340</v>
      </c>
    </row>
    <row r="347" spans="1:4" x14ac:dyDescent="0.35">
      <c r="A347">
        <v>4218</v>
      </c>
      <c r="B347" t="s">
        <v>1572</v>
      </c>
      <c r="C347" t="s">
        <v>12</v>
      </c>
      <c r="D347" t="s">
        <v>1340</v>
      </c>
    </row>
    <row r="348" spans="1:4" x14ac:dyDescent="0.35">
      <c r="A348">
        <v>4219</v>
      </c>
      <c r="B348" t="s">
        <v>1573</v>
      </c>
      <c r="C348" t="s">
        <v>12</v>
      </c>
      <c r="D348" t="s">
        <v>1340</v>
      </c>
    </row>
    <row r="349" spans="1:4" x14ac:dyDescent="0.35">
      <c r="A349">
        <v>4220</v>
      </c>
      <c r="B349" t="s">
        <v>1574</v>
      </c>
      <c r="C349" t="s">
        <v>12</v>
      </c>
      <c r="D349" t="s">
        <v>1340</v>
      </c>
    </row>
    <row r="350" spans="1:4" x14ac:dyDescent="0.35">
      <c r="A350">
        <v>4221</v>
      </c>
      <c r="B350" t="s">
        <v>1575</v>
      </c>
      <c r="C350" t="s">
        <v>12</v>
      </c>
      <c r="D350" t="s">
        <v>1340</v>
      </c>
    </row>
    <row r="351" spans="1:4" x14ac:dyDescent="0.35">
      <c r="A351">
        <v>4222</v>
      </c>
      <c r="B351" t="s">
        <v>1576</v>
      </c>
      <c r="C351" t="s">
        <v>12</v>
      </c>
      <c r="D351" t="s">
        <v>1340</v>
      </c>
    </row>
    <row r="352" spans="1:4" x14ac:dyDescent="0.35">
      <c r="A352">
        <v>4223</v>
      </c>
      <c r="B352" t="s">
        <v>1577</v>
      </c>
      <c r="C352" t="s">
        <v>12</v>
      </c>
      <c r="D352" t="s">
        <v>1340</v>
      </c>
    </row>
    <row r="353" spans="1:4" x14ac:dyDescent="0.35">
      <c r="A353">
        <v>4224</v>
      </c>
      <c r="B353" t="s">
        <v>1578</v>
      </c>
      <c r="C353" t="s">
        <v>12</v>
      </c>
      <c r="D353" t="s">
        <v>1340</v>
      </c>
    </row>
    <row r="354" spans="1:4" x14ac:dyDescent="0.35">
      <c r="A354">
        <v>4225</v>
      </c>
      <c r="B354" t="s">
        <v>1579</v>
      </c>
      <c r="C354" t="s">
        <v>12</v>
      </c>
      <c r="D354" t="s">
        <v>1340</v>
      </c>
    </row>
    <row r="355" spans="1:4" x14ac:dyDescent="0.35">
      <c r="A355">
        <v>4226</v>
      </c>
      <c r="B355" t="s">
        <v>1580</v>
      </c>
      <c r="C355" t="s">
        <v>12</v>
      </c>
      <c r="D355" t="s">
        <v>1340</v>
      </c>
    </row>
    <row r="356" spans="1:4" x14ac:dyDescent="0.35">
      <c r="A356">
        <v>4227</v>
      </c>
      <c r="B356" t="s">
        <v>1581</v>
      </c>
      <c r="C356" t="s">
        <v>12</v>
      </c>
      <c r="D356" t="s">
        <v>1340</v>
      </c>
    </row>
    <row r="357" spans="1:4" x14ac:dyDescent="0.35">
      <c r="A357">
        <v>4228</v>
      </c>
      <c r="B357" t="s">
        <v>1582</v>
      </c>
      <c r="C357" t="s">
        <v>12</v>
      </c>
      <c r="D357" t="s">
        <v>1340</v>
      </c>
    </row>
    <row r="358" spans="1:4" x14ac:dyDescent="0.35">
      <c r="A358">
        <v>4601</v>
      </c>
      <c r="B358" t="s">
        <v>1583</v>
      </c>
      <c r="C358" t="s">
        <v>12</v>
      </c>
      <c r="D358" t="s">
        <v>1340</v>
      </c>
    </row>
    <row r="359" spans="1:4" x14ac:dyDescent="0.35">
      <c r="A359">
        <v>4602</v>
      </c>
      <c r="B359" t="s">
        <v>1584</v>
      </c>
      <c r="C359" t="s">
        <v>12</v>
      </c>
      <c r="D359" t="s">
        <v>1340</v>
      </c>
    </row>
    <row r="360" spans="1:4" x14ac:dyDescent="0.35">
      <c r="A360">
        <v>4611</v>
      </c>
      <c r="B360" t="s">
        <v>1585</v>
      </c>
      <c r="C360" t="s">
        <v>12</v>
      </c>
      <c r="D360" t="s">
        <v>1340</v>
      </c>
    </row>
    <row r="361" spans="1:4" x14ac:dyDescent="0.35">
      <c r="A361">
        <v>4612</v>
      </c>
      <c r="B361" t="s">
        <v>1586</v>
      </c>
      <c r="C361" t="s">
        <v>12</v>
      </c>
      <c r="D361" t="s">
        <v>1340</v>
      </c>
    </row>
    <row r="362" spans="1:4" x14ac:dyDescent="0.35">
      <c r="A362">
        <v>4613</v>
      </c>
      <c r="B362" t="s">
        <v>1587</v>
      </c>
      <c r="C362" t="s">
        <v>12</v>
      </c>
      <c r="D362" t="s">
        <v>1340</v>
      </c>
    </row>
    <row r="363" spans="1:4" x14ac:dyDescent="0.35">
      <c r="A363">
        <v>4614</v>
      </c>
      <c r="B363" t="s">
        <v>1588</v>
      </c>
      <c r="C363" t="s">
        <v>12</v>
      </c>
      <c r="D363" t="s">
        <v>1340</v>
      </c>
    </row>
    <row r="364" spans="1:4" x14ac:dyDescent="0.35">
      <c r="A364">
        <v>4615</v>
      </c>
      <c r="B364" t="s">
        <v>1589</v>
      </c>
      <c r="C364" t="s">
        <v>12</v>
      </c>
      <c r="D364" t="s">
        <v>1340</v>
      </c>
    </row>
    <row r="365" spans="1:4" x14ac:dyDescent="0.35">
      <c r="A365">
        <v>4616</v>
      </c>
      <c r="B365" t="s">
        <v>1590</v>
      </c>
      <c r="C365" t="s">
        <v>12</v>
      </c>
      <c r="D365" t="s">
        <v>1340</v>
      </c>
    </row>
    <row r="366" spans="1:4" x14ac:dyDescent="0.35">
      <c r="A366">
        <v>4617</v>
      </c>
      <c r="B366" t="s">
        <v>1591</v>
      </c>
      <c r="C366" t="s">
        <v>12</v>
      </c>
      <c r="D366" t="s">
        <v>1340</v>
      </c>
    </row>
    <row r="367" spans="1:4" x14ac:dyDescent="0.35">
      <c r="A367">
        <v>4618</v>
      </c>
      <c r="B367" t="s">
        <v>1592</v>
      </c>
      <c r="C367" t="s">
        <v>12</v>
      </c>
      <c r="D367" t="s">
        <v>1340</v>
      </c>
    </row>
    <row r="368" spans="1:4" x14ac:dyDescent="0.35">
      <c r="A368">
        <v>4619</v>
      </c>
      <c r="B368" t="s">
        <v>1593</v>
      </c>
      <c r="C368" t="s">
        <v>12</v>
      </c>
      <c r="D368" t="s">
        <v>1340</v>
      </c>
    </row>
    <row r="369" spans="1:4" x14ac:dyDescent="0.35">
      <c r="A369">
        <v>4620</v>
      </c>
      <c r="B369" t="s">
        <v>1594</v>
      </c>
      <c r="C369" t="s">
        <v>12</v>
      </c>
      <c r="D369" t="s">
        <v>1340</v>
      </c>
    </row>
    <row r="370" spans="1:4" x14ac:dyDescent="0.35">
      <c r="A370">
        <v>4621</v>
      </c>
      <c r="B370" t="s">
        <v>1595</v>
      </c>
      <c r="C370" t="s">
        <v>12</v>
      </c>
      <c r="D370" t="s">
        <v>1340</v>
      </c>
    </row>
    <row r="371" spans="1:4" x14ac:dyDescent="0.35">
      <c r="A371">
        <v>4622</v>
      </c>
      <c r="B371" t="s">
        <v>1596</v>
      </c>
      <c r="C371" t="s">
        <v>12</v>
      </c>
      <c r="D371" t="s">
        <v>1340</v>
      </c>
    </row>
    <row r="372" spans="1:4" x14ac:dyDescent="0.35">
      <c r="A372">
        <v>4623</v>
      </c>
      <c r="B372" t="s">
        <v>1597</v>
      </c>
      <c r="C372" t="s">
        <v>12</v>
      </c>
      <c r="D372" t="s">
        <v>1340</v>
      </c>
    </row>
    <row r="373" spans="1:4" x14ac:dyDescent="0.35">
      <c r="A373">
        <v>4624</v>
      </c>
      <c r="B373" t="s">
        <v>1598</v>
      </c>
      <c r="C373" t="s">
        <v>12</v>
      </c>
      <c r="D373" t="s">
        <v>1340</v>
      </c>
    </row>
    <row r="374" spans="1:4" x14ac:dyDescent="0.35">
      <c r="A374">
        <v>4625</v>
      </c>
      <c r="B374" t="s">
        <v>1599</v>
      </c>
      <c r="C374" t="s">
        <v>12</v>
      </c>
      <c r="D374" t="s">
        <v>1340</v>
      </c>
    </row>
    <row r="375" spans="1:4" x14ac:dyDescent="0.35">
      <c r="A375">
        <v>4626</v>
      </c>
      <c r="B375" t="s">
        <v>1600</v>
      </c>
      <c r="C375" t="s">
        <v>12</v>
      </c>
      <c r="D375" t="s">
        <v>1340</v>
      </c>
    </row>
    <row r="376" spans="1:4" x14ac:dyDescent="0.35">
      <c r="A376">
        <v>4627</v>
      </c>
      <c r="B376" t="s">
        <v>1601</v>
      </c>
      <c r="C376" t="s">
        <v>12</v>
      </c>
      <c r="D376" t="s">
        <v>1340</v>
      </c>
    </row>
    <row r="377" spans="1:4" x14ac:dyDescent="0.35">
      <c r="A377">
        <v>4628</v>
      </c>
      <c r="B377" t="s">
        <v>1602</v>
      </c>
      <c r="C377" t="s">
        <v>12</v>
      </c>
      <c r="D377" t="s">
        <v>1340</v>
      </c>
    </row>
    <row r="378" spans="1:4" x14ac:dyDescent="0.35">
      <c r="A378">
        <v>4629</v>
      </c>
      <c r="B378" t="s">
        <v>1603</v>
      </c>
      <c r="C378" t="s">
        <v>12</v>
      </c>
      <c r="D378" t="s">
        <v>1340</v>
      </c>
    </row>
    <row r="379" spans="1:4" x14ac:dyDescent="0.35">
      <c r="A379">
        <v>4630</v>
      </c>
      <c r="B379" t="s">
        <v>1604</v>
      </c>
      <c r="C379" t="s">
        <v>12</v>
      </c>
      <c r="D379" t="s">
        <v>1340</v>
      </c>
    </row>
    <row r="380" spans="1:4" x14ac:dyDescent="0.35">
      <c r="A380">
        <v>4631</v>
      </c>
      <c r="B380" t="s">
        <v>1605</v>
      </c>
      <c r="C380" t="s">
        <v>12</v>
      </c>
      <c r="D380" t="s">
        <v>1340</v>
      </c>
    </row>
    <row r="381" spans="1:4" x14ac:dyDescent="0.35">
      <c r="A381">
        <v>4632</v>
      </c>
      <c r="B381" t="s">
        <v>1606</v>
      </c>
      <c r="C381" t="s">
        <v>12</v>
      </c>
      <c r="D381" t="s">
        <v>1340</v>
      </c>
    </row>
    <row r="382" spans="1:4" x14ac:dyDescent="0.35">
      <c r="A382">
        <v>4633</v>
      </c>
      <c r="B382" t="s">
        <v>1607</v>
      </c>
      <c r="C382" t="s">
        <v>12</v>
      </c>
      <c r="D382" t="s">
        <v>1340</v>
      </c>
    </row>
    <row r="383" spans="1:4" x14ac:dyDescent="0.35">
      <c r="A383">
        <v>4634</v>
      </c>
      <c r="B383" t="s">
        <v>1608</v>
      </c>
      <c r="C383" t="s">
        <v>12</v>
      </c>
      <c r="D383" t="s">
        <v>1340</v>
      </c>
    </row>
    <row r="384" spans="1:4" x14ac:dyDescent="0.35">
      <c r="A384">
        <v>4635</v>
      </c>
      <c r="B384" t="s">
        <v>1609</v>
      </c>
      <c r="C384" t="s">
        <v>12</v>
      </c>
      <c r="D384" t="s">
        <v>1340</v>
      </c>
    </row>
    <row r="385" spans="1:4" x14ac:dyDescent="0.35">
      <c r="A385">
        <v>4636</v>
      </c>
      <c r="B385" t="s">
        <v>1610</v>
      </c>
      <c r="C385" t="s">
        <v>12</v>
      </c>
      <c r="D385" t="s">
        <v>1340</v>
      </c>
    </row>
    <row r="386" spans="1:4" x14ac:dyDescent="0.35">
      <c r="A386">
        <v>4637</v>
      </c>
      <c r="B386" t="s">
        <v>1611</v>
      </c>
      <c r="C386" t="s">
        <v>12</v>
      </c>
      <c r="D386" t="s">
        <v>1340</v>
      </c>
    </row>
    <row r="387" spans="1:4" x14ac:dyDescent="0.35">
      <c r="A387">
        <v>4638</v>
      </c>
      <c r="B387" t="s">
        <v>1612</v>
      </c>
      <c r="C387" t="s">
        <v>12</v>
      </c>
      <c r="D387" t="s">
        <v>1340</v>
      </c>
    </row>
    <row r="388" spans="1:4" x14ac:dyDescent="0.35">
      <c r="A388">
        <v>4639</v>
      </c>
      <c r="B388" t="s">
        <v>1613</v>
      </c>
      <c r="C388" t="s">
        <v>12</v>
      </c>
      <c r="D388" t="s">
        <v>1340</v>
      </c>
    </row>
    <row r="389" spans="1:4" x14ac:dyDescent="0.35">
      <c r="A389">
        <v>4640</v>
      </c>
      <c r="B389" t="s">
        <v>1614</v>
      </c>
      <c r="C389" t="s">
        <v>12</v>
      </c>
      <c r="D389" t="s">
        <v>1340</v>
      </c>
    </row>
    <row r="390" spans="1:4" x14ac:dyDescent="0.35">
      <c r="A390">
        <v>4641</v>
      </c>
      <c r="B390" t="s">
        <v>1615</v>
      </c>
      <c r="C390" t="s">
        <v>12</v>
      </c>
      <c r="D390" t="s">
        <v>1340</v>
      </c>
    </row>
    <row r="391" spans="1:4" x14ac:dyDescent="0.35">
      <c r="A391">
        <v>4642</v>
      </c>
      <c r="B391" t="s">
        <v>1616</v>
      </c>
      <c r="C391" t="s">
        <v>12</v>
      </c>
      <c r="D391" t="s">
        <v>1340</v>
      </c>
    </row>
    <row r="392" spans="1:4" x14ac:dyDescent="0.35">
      <c r="A392">
        <v>4643</v>
      </c>
      <c r="B392" t="s">
        <v>1617</v>
      </c>
      <c r="C392" t="s">
        <v>12</v>
      </c>
      <c r="D392" t="s">
        <v>1340</v>
      </c>
    </row>
    <row r="393" spans="1:4" x14ac:dyDescent="0.35">
      <c r="A393">
        <v>4644</v>
      </c>
      <c r="B393" t="s">
        <v>1618</v>
      </c>
      <c r="C393" t="s">
        <v>12</v>
      </c>
      <c r="D393" t="s">
        <v>1340</v>
      </c>
    </row>
    <row r="394" spans="1:4" x14ac:dyDescent="0.35">
      <c r="A394">
        <v>4645</v>
      </c>
      <c r="B394" t="s">
        <v>1619</v>
      </c>
      <c r="C394" t="s">
        <v>12</v>
      </c>
      <c r="D394" t="s">
        <v>1340</v>
      </c>
    </row>
    <row r="395" spans="1:4" x14ac:dyDescent="0.35">
      <c r="A395">
        <v>4646</v>
      </c>
      <c r="B395" t="s">
        <v>1620</v>
      </c>
      <c r="C395" t="s">
        <v>12</v>
      </c>
      <c r="D395" t="s">
        <v>1340</v>
      </c>
    </row>
    <row r="396" spans="1:4" x14ac:dyDescent="0.35">
      <c r="A396">
        <v>4647</v>
      </c>
      <c r="B396" t="s">
        <v>1621</v>
      </c>
      <c r="C396" t="s">
        <v>12</v>
      </c>
      <c r="D396" t="s">
        <v>1340</v>
      </c>
    </row>
    <row r="397" spans="1:4" x14ac:dyDescent="0.35">
      <c r="A397">
        <v>4648</v>
      </c>
      <c r="B397" t="s">
        <v>1622</v>
      </c>
      <c r="C397" t="s">
        <v>12</v>
      </c>
      <c r="D397" t="s">
        <v>1340</v>
      </c>
    </row>
    <row r="398" spans="1:4" x14ac:dyDescent="0.35">
      <c r="A398">
        <v>4649</v>
      </c>
      <c r="B398" t="s">
        <v>1623</v>
      </c>
      <c r="C398" t="s">
        <v>12</v>
      </c>
      <c r="D398" t="s">
        <v>1340</v>
      </c>
    </row>
    <row r="399" spans="1:4" x14ac:dyDescent="0.35">
      <c r="A399">
        <v>4650</v>
      </c>
      <c r="B399" t="s">
        <v>1624</v>
      </c>
      <c r="C399" t="s">
        <v>12</v>
      </c>
      <c r="D399" t="s">
        <v>1340</v>
      </c>
    </row>
    <row r="400" spans="1:4" x14ac:dyDescent="0.35">
      <c r="A400">
        <v>4651</v>
      </c>
      <c r="B400" t="s">
        <v>1625</v>
      </c>
      <c r="C400" t="s">
        <v>12</v>
      </c>
      <c r="D400" t="s">
        <v>1340</v>
      </c>
    </row>
    <row r="401" spans="1:4" x14ac:dyDescent="0.35">
      <c r="A401">
        <v>5001</v>
      </c>
      <c r="B401" t="s">
        <v>1626</v>
      </c>
      <c r="C401" t="s">
        <v>12</v>
      </c>
      <c r="D401" t="s">
        <v>1340</v>
      </c>
    </row>
    <row r="402" spans="1:4" x14ac:dyDescent="0.35">
      <c r="A402">
        <v>5006</v>
      </c>
      <c r="B402" t="s">
        <v>1627</v>
      </c>
      <c r="C402" t="s">
        <v>12</v>
      </c>
      <c r="D402" t="s">
        <v>1340</v>
      </c>
    </row>
    <row r="403" spans="1:4" x14ac:dyDescent="0.35">
      <c r="A403">
        <v>5007</v>
      </c>
      <c r="B403" t="s">
        <v>1628</v>
      </c>
      <c r="C403" t="s">
        <v>12</v>
      </c>
      <c r="D403" t="s">
        <v>1340</v>
      </c>
    </row>
    <row r="404" spans="1:4" x14ac:dyDescent="0.35">
      <c r="A404">
        <v>5014</v>
      </c>
      <c r="B404" t="s">
        <v>1629</v>
      </c>
      <c r="C404" t="s">
        <v>12</v>
      </c>
      <c r="D404" t="s">
        <v>1340</v>
      </c>
    </row>
    <row r="405" spans="1:4" x14ac:dyDescent="0.35">
      <c r="A405">
        <v>5020</v>
      </c>
      <c r="B405" t="s">
        <v>1630</v>
      </c>
      <c r="C405" t="s">
        <v>12</v>
      </c>
      <c r="D405" t="s">
        <v>1340</v>
      </c>
    </row>
    <row r="406" spans="1:4" x14ac:dyDescent="0.35">
      <c r="A406">
        <v>5021</v>
      </c>
      <c r="B406" t="s">
        <v>1631</v>
      </c>
      <c r="C406" t="s">
        <v>12</v>
      </c>
      <c r="D406" t="s">
        <v>1340</v>
      </c>
    </row>
    <row r="407" spans="1:4" x14ac:dyDescent="0.35">
      <c r="A407">
        <v>5022</v>
      </c>
      <c r="B407" t="s">
        <v>1632</v>
      </c>
      <c r="C407" t="s">
        <v>12</v>
      </c>
      <c r="D407" t="s">
        <v>1340</v>
      </c>
    </row>
    <row r="408" spans="1:4" x14ac:dyDescent="0.35">
      <c r="A408">
        <v>5025</v>
      </c>
      <c r="B408" t="s">
        <v>1633</v>
      </c>
      <c r="C408" t="s">
        <v>12</v>
      </c>
      <c r="D408" t="s">
        <v>1340</v>
      </c>
    </row>
    <row r="409" spans="1:4" x14ac:dyDescent="0.35">
      <c r="A409">
        <v>5026</v>
      </c>
      <c r="B409" t="s">
        <v>1634</v>
      </c>
      <c r="C409" t="s">
        <v>12</v>
      </c>
      <c r="D409" t="s">
        <v>1340</v>
      </c>
    </row>
    <row r="410" spans="1:4" x14ac:dyDescent="0.35">
      <c r="A410">
        <v>5027</v>
      </c>
      <c r="B410" t="s">
        <v>1635</v>
      </c>
      <c r="C410" t="s">
        <v>12</v>
      </c>
      <c r="D410" t="s">
        <v>1340</v>
      </c>
    </row>
    <row r="411" spans="1:4" x14ac:dyDescent="0.35">
      <c r="A411">
        <v>5028</v>
      </c>
      <c r="B411" t="s">
        <v>1636</v>
      </c>
      <c r="C411" t="s">
        <v>12</v>
      </c>
      <c r="D411" t="s">
        <v>1340</v>
      </c>
    </row>
    <row r="412" spans="1:4" x14ac:dyDescent="0.35">
      <c r="A412">
        <v>5029</v>
      </c>
      <c r="B412" t="s">
        <v>1637</v>
      </c>
      <c r="C412" t="s">
        <v>12</v>
      </c>
      <c r="D412" t="s">
        <v>1340</v>
      </c>
    </row>
    <row r="413" spans="1:4" x14ac:dyDescent="0.35">
      <c r="A413">
        <v>5031</v>
      </c>
      <c r="B413" t="s">
        <v>1638</v>
      </c>
      <c r="C413" t="s">
        <v>12</v>
      </c>
      <c r="D413" t="s">
        <v>1340</v>
      </c>
    </row>
    <row r="414" spans="1:4" x14ac:dyDescent="0.35">
      <c r="A414">
        <v>5032</v>
      </c>
      <c r="B414" t="s">
        <v>1639</v>
      </c>
      <c r="C414" t="s">
        <v>12</v>
      </c>
      <c r="D414" t="s">
        <v>1340</v>
      </c>
    </row>
    <row r="415" spans="1:4" x14ac:dyDescent="0.35">
      <c r="A415">
        <v>5033</v>
      </c>
      <c r="B415" t="s">
        <v>1640</v>
      </c>
      <c r="C415" t="s">
        <v>12</v>
      </c>
      <c r="D415" t="s">
        <v>1340</v>
      </c>
    </row>
    <row r="416" spans="1:4" x14ac:dyDescent="0.35">
      <c r="A416">
        <v>5034</v>
      </c>
      <c r="B416" t="s">
        <v>1641</v>
      </c>
      <c r="C416" t="s">
        <v>12</v>
      </c>
      <c r="D416" t="s">
        <v>1340</v>
      </c>
    </row>
    <row r="417" spans="1:4" x14ac:dyDescent="0.35">
      <c r="A417">
        <v>5035</v>
      </c>
      <c r="B417" t="s">
        <v>1642</v>
      </c>
      <c r="C417" t="s">
        <v>12</v>
      </c>
      <c r="D417" t="s">
        <v>1340</v>
      </c>
    </row>
    <row r="418" spans="1:4" x14ac:dyDescent="0.35">
      <c r="A418">
        <v>5036</v>
      </c>
      <c r="B418" t="s">
        <v>1643</v>
      </c>
      <c r="C418" t="s">
        <v>12</v>
      </c>
      <c r="D418" t="s">
        <v>1340</v>
      </c>
    </row>
    <row r="419" spans="1:4" x14ac:dyDescent="0.35">
      <c r="A419">
        <v>5037</v>
      </c>
      <c r="B419" t="s">
        <v>1644</v>
      </c>
      <c r="C419" t="s">
        <v>12</v>
      </c>
      <c r="D419" t="s">
        <v>1340</v>
      </c>
    </row>
    <row r="420" spans="1:4" x14ac:dyDescent="0.35">
      <c r="A420">
        <v>5038</v>
      </c>
      <c r="B420" t="s">
        <v>1645</v>
      </c>
      <c r="C420" t="s">
        <v>12</v>
      </c>
      <c r="D420" t="s">
        <v>1340</v>
      </c>
    </row>
    <row r="421" spans="1:4" x14ac:dyDescent="0.35">
      <c r="A421">
        <v>5041</v>
      </c>
      <c r="B421" t="s">
        <v>1646</v>
      </c>
      <c r="C421" t="s">
        <v>12</v>
      </c>
      <c r="D421" t="s">
        <v>1340</v>
      </c>
    </row>
    <row r="422" spans="1:4" x14ac:dyDescent="0.35">
      <c r="A422">
        <v>5042</v>
      </c>
      <c r="B422" t="s">
        <v>1647</v>
      </c>
      <c r="C422" t="s">
        <v>12</v>
      </c>
      <c r="D422" t="s">
        <v>1340</v>
      </c>
    </row>
    <row r="423" spans="1:4" x14ac:dyDescent="0.35">
      <c r="A423">
        <v>5043</v>
      </c>
      <c r="B423" t="s">
        <v>1648</v>
      </c>
      <c r="C423" t="s">
        <v>12</v>
      </c>
      <c r="D423" t="s">
        <v>1340</v>
      </c>
    </row>
    <row r="424" spans="1:4" x14ac:dyDescent="0.35">
      <c r="A424">
        <v>5044</v>
      </c>
      <c r="B424" t="s">
        <v>1649</v>
      </c>
      <c r="C424" t="s">
        <v>12</v>
      </c>
      <c r="D424" t="s">
        <v>1340</v>
      </c>
    </row>
    <row r="425" spans="1:4" x14ac:dyDescent="0.35">
      <c r="A425">
        <v>5045</v>
      </c>
      <c r="B425" t="s">
        <v>1650</v>
      </c>
      <c r="C425" t="s">
        <v>12</v>
      </c>
      <c r="D425" t="s">
        <v>1340</v>
      </c>
    </row>
    <row r="426" spans="1:4" x14ac:dyDescent="0.35">
      <c r="A426">
        <v>5046</v>
      </c>
      <c r="B426" t="s">
        <v>1651</v>
      </c>
      <c r="C426" t="s">
        <v>12</v>
      </c>
      <c r="D426" t="s">
        <v>1340</v>
      </c>
    </row>
    <row r="427" spans="1:4" x14ac:dyDescent="0.35">
      <c r="A427">
        <v>5047</v>
      </c>
      <c r="B427" t="s">
        <v>1652</v>
      </c>
      <c r="C427" t="s">
        <v>12</v>
      </c>
      <c r="D427" t="s">
        <v>1340</v>
      </c>
    </row>
    <row r="428" spans="1:4" x14ac:dyDescent="0.35">
      <c r="A428">
        <v>5049</v>
      </c>
      <c r="B428" t="s">
        <v>1653</v>
      </c>
      <c r="C428" t="s">
        <v>12</v>
      </c>
      <c r="D428" t="s">
        <v>1340</v>
      </c>
    </row>
    <row r="429" spans="1:4" x14ac:dyDescent="0.35">
      <c r="A429">
        <v>5052</v>
      </c>
      <c r="B429" t="s">
        <v>1654</v>
      </c>
      <c r="C429" t="s">
        <v>12</v>
      </c>
      <c r="D429" t="s">
        <v>1340</v>
      </c>
    </row>
    <row r="430" spans="1:4" x14ac:dyDescent="0.35">
      <c r="A430">
        <v>5053</v>
      </c>
      <c r="B430" t="s">
        <v>1655</v>
      </c>
      <c r="C430" t="s">
        <v>12</v>
      </c>
      <c r="D430" t="s">
        <v>1340</v>
      </c>
    </row>
    <row r="431" spans="1:4" x14ac:dyDescent="0.35">
      <c r="A431">
        <v>5054</v>
      </c>
      <c r="B431" t="s">
        <v>1656</v>
      </c>
      <c r="C431" t="s">
        <v>12</v>
      </c>
      <c r="D431" t="s">
        <v>1340</v>
      </c>
    </row>
    <row r="432" spans="1:4" x14ac:dyDescent="0.35">
      <c r="A432">
        <v>5055</v>
      </c>
      <c r="B432" t="s">
        <v>1657</v>
      </c>
      <c r="C432" t="s">
        <v>12</v>
      </c>
      <c r="D432" t="s">
        <v>1340</v>
      </c>
    </row>
    <row r="433" spans="1:5" x14ac:dyDescent="0.35">
      <c r="A433">
        <v>5056</v>
      </c>
      <c r="B433" t="s">
        <v>1658</v>
      </c>
      <c r="C433" t="s">
        <v>12</v>
      </c>
      <c r="D433" t="s">
        <v>1340</v>
      </c>
    </row>
    <row r="434" spans="1:5" x14ac:dyDescent="0.35">
      <c r="A434">
        <v>5057</v>
      </c>
      <c r="B434" t="s">
        <v>1659</v>
      </c>
      <c r="C434" t="s">
        <v>12</v>
      </c>
      <c r="D434" t="s">
        <v>1340</v>
      </c>
    </row>
    <row r="435" spans="1:5" x14ac:dyDescent="0.35">
      <c r="A435">
        <v>5058</v>
      </c>
      <c r="B435" t="s">
        <v>1660</v>
      </c>
      <c r="C435" t="s">
        <v>12</v>
      </c>
      <c r="D435" t="s">
        <v>1340</v>
      </c>
    </row>
    <row r="436" spans="1:5" x14ac:dyDescent="0.35">
      <c r="A436">
        <v>5059</v>
      </c>
      <c r="B436" t="s">
        <v>1661</v>
      </c>
      <c r="C436" t="s">
        <v>12</v>
      </c>
      <c r="D436" t="s">
        <v>1340</v>
      </c>
    </row>
    <row r="437" spans="1:5" x14ac:dyDescent="0.35">
      <c r="A437">
        <v>5060</v>
      </c>
      <c r="B437" t="s">
        <v>1662</v>
      </c>
      <c r="C437" t="s">
        <v>12</v>
      </c>
      <c r="D437" t="s">
        <v>1340</v>
      </c>
    </row>
    <row r="438" spans="1:5" x14ac:dyDescent="0.35">
      <c r="A438">
        <v>5061</v>
      </c>
      <c r="B438" t="s">
        <v>1663</v>
      </c>
      <c r="C438" t="s">
        <v>12</v>
      </c>
      <c r="D438" t="s">
        <v>1340</v>
      </c>
    </row>
    <row r="439" spans="1:5" x14ac:dyDescent="0.35">
      <c r="A439">
        <v>5401</v>
      </c>
      <c r="B439" t="s">
        <v>1664</v>
      </c>
      <c r="C439" t="s">
        <v>12</v>
      </c>
      <c r="D439" t="s">
        <v>1340</v>
      </c>
      <c r="E439" t="s">
        <v>1318</v>
      </c>
    </row>
    <row r="440" spans="1:5" x14ac:dyDescent="0.35">
      <c r="A440">
        <v>5402</v>
      </c>
      <c r="B440" t="s">
        <v>1665</v>
      </c>
      <c r="C440" t="s">
        <v>12</v>
      </c>
      <c r="D440" t="s">
        <v>1340</v>
      </c>
      <c r="E440" t="s">
        <v>1318</v>
      </c>
    </row>
    <row r="441" spans="1:5" x14ac:dyDescent="0.35">
      <c r="A441">
        <v>5403</v>
      </c>
      <c r="B441" t="s">
        <v>1666</v>
      </c>
      <c r="C441" t="s">
        <v>12</v>
      </c>
      <c r="D441" t="s">
        <v>1340</v>
      </c>
      <c r="E441" t="s">
        <v>1318</v>
      </c>
    </row>
    <row r="442" spans="1:5" x14ac:dyDescent="0.35">
      <c r="A442">
        <v>5404</v>
      </c>
      <c r="B442" t="s">
        <v>1667</v>
      </c>
      <c r="C442" t="s">
        <v>12</v>
      </c>
      <c r="D442" t="s">
        <v>1340</v>
      </c>
      <c r="E442" t="s">
        <v>1318</v>
      </c>
    </row>
    <row r="443" spans="1:5" x14ac:dyDescent="0.35">
      <c r="A443">
        <v>5405</v>
      </c>
      <c r="B443" t="s">
        <v>1668</v>
      </c>
      <c r="C443" t="s">
        <v>12</v>
      </c>
      <c r="D443" t="s">
        <v>1340</v>
      </c>
      <c r="E443" t="s">
        <v>1318</v>
      </c>
    </row>
    <row r="444" spans="1:5" x14ac:dyDescent="0.35">
      <c r="A444">
        <v>5406</v>
      </c>
      <c r="B444" t="s">
        <v>1669</v>
      </c>
      <c r="C444" t="s">
        <v>12</v>
      </c>
      <c r="D444" t="s">
        <v>1340</v>
      </c>
      <c r="E444" t="s">
        <v>1318</v>
      </c>
    </row>
    <row r="445" spans="1:5" x14ac:dyDescent="0.35">
      <c r="A445">
        <v>5411</v>
      </c>
      <c r="B445" t="s">
        <v>1670</v>
      </c>
      <c r="C445" t="s">
        <v>12</v>
      </c>
      <c r="D445" t="s">
        <v>1340</v>
      </c>
      <c r="E445" t="s">
        <v>1318</v>
      </c>
    </row>
    <row r="446" spans="1:5" x14ac:dyDescent="0.35">
      <c r="A446">
        <v>5412</v>
      </c>
      <c r="B446" t="s">
        <v>1671</v>
      </c>
      <c r="C446" t="s">
        <v>12</v>
      </c>
      <c r="D446" t="s">
        <v>1340</v>
      </c>
      <c r="E446" t="s">
        <v>1318</v>
      </c>
    </row>
    <row r="447" spans="1:5" x14ac:dyDescent="0.35">
      <c r="A447">
        <v>5413</v>
      </c>
      <c r="B447" t="s">
        <v>1672</v>
      </c>
      <c r="C447" t="s">
        <v>12</v>
      </c>
      <c r="D447" t="s">
        <v>1340</v>
      </c>
      <c r="E447" t="s">
        <v>1318</v>
      </c>
    </row>
    <row r="448" spans="1:5" x14ac:dyDescent="0.35">
      <c r="A448">
        <v>5414</v>
      </c>
      <c r="B448" t="s">
        <v>1673</v>
      </c>
      <c r="C448" t="s">
        <v>12</v>
      </c>
      <c r="D448" t="s">
        <v>1340</v>
      </c>
      <c r="E448" t="s">
        <v>1318</v>
      </c>
    </row>
    <row r="449" spans="1:5" x14ac:dyDescent="0.35">
      <c r="A449">
        <v>5415</v>
      </c>
      <c r="B449" t="s">
        <v>1674</v>
      </c>
      <c r="C449" t="s">
        <v>12</v>
      </c>
      <c r="D449" t="s">
        <v>1340</v>
      </c>
      <c r="E449" t="s">
        <v>1318</v>
      </c>
    </row>
    <row r="450" spans="1:5" x14ac:dyDescent="0.35">
      <c r="A450">
        <v>5416</v>
      </c>
      <c r="B450" t="s">
        <v>1675</v>
      </c>
      <c r="C450" t="s">
        <v>12</v>
      </c>
      <c r="D450" t="s">
        <v>1340</v>
      </c>
      <c r="E450" t="s">
        <v>1318</v>
      </c>
    </row>
    <row r="451" spans="1:5" x14ac:dyDescent="0.35">
      <c r="A451">
        <v>5417</v>
      </c>
      <c r="B451" t="s">
        <v>1676</v>
      </c>
      <c r="C451" t="s">
        <v>12</v>
      </c>
      <c r="D451" t="s">
        <v>1340</v>
      </c>
      <c r="E451" t="s">
        <v>1318</v>
      </c>
    </row>
    <row r="452" spans="1:5" x14ac:dyDescent="0.35">
      <c r="A452">
        <v>5418</v>
      </c>
      <c r="B452" t="s">
        <v>1677</v>
      </c>
      <c r="C452" t="s">
        <v>12</v>
      </c>
      <c r="D452" t="s">
        <v>1340</v>
      </c>
      <c r="E452" t="s">
        <v>1318</v>
      </c>
    </row>
    <row r="453" spans="1:5" x14ac:dyDescent="0.35">
      <c r="A453">
        <v>5419</v>
      </c>
      <c r="B453" t="s">
        <v>1678</v>
      </c>
      <c r="C453" t="s">
        <v>12</v>
      </c>
      <c r="D453" t="s">
        <v>1340</v>
      </c>
      <c r="E453" t="s">
        <v>1318</v>
      </c>
    </row>
    <row r="454" spans="1:5" x14ac:dyDescent="0.35">
      <c r="A454">
        <v>5420</v>
      </c>
      <c r="B454" t="s">
        <v>1679</v>
      </c>
      <c r="C454" t="s">
        <v>12</v>
      </c>
      <c r="D454" t="s">
        <v>1340</v>
      </c>
      <c r="E454" t="s">
        <v>1318</v>
      </c>
    </row>
    <row r="455" spans="1:5" x14ac:dyDescent="0.35">
      <c r="A455">
        <v>5421</v>
      </c>
      <c r="B455" t="s">
        <v>1680</v>
      </c>
      <c r="C455" t="s">
        <v>12</v>
      </c>
      <c r="D455" t="s">
        <v>1340</v>
      </c>
      <c r="E455" t="s">
        <v>1318</v>
      </c>
    </row>
    <row r="456" spans="1:5" x14ac:dyDescent="0.35">
      <c r="A456">
        <v>5422</v>
      </c>
      <c r="B456" t="s">
        <v>1681</v>
      </c>
      <c r="C456" t="s">
        <v>12</v>
      </c>
      <c r="D456" t="s">
        <v>1340</v>
      </c>
      <c r="E456" t="s">
        <v>1318</v>
      </c>
    </row>
    <row r="457" spans="1:5" x14ac:dyDescent="0.35">
      <c r="A457">
        <v>5423</v>
      </c>
      <c r="B457" t="s">
        <v>1682</v>
      </c>
      <c r="C457" t="s">
        <v>12</v>
      </c>
      <c r="D457" t="s">
        <v>1340</v>
      </c>
      <c r="E457" t="s">
        <v>1318</v>
      </c>
    </row>
    <row r="458" spans="1:5" x14ac:dyDescent="0.35">
      <c r="A458">
        <v>5424</v>
      </c>
      <c r="B458" t="s">
        <v>1683</v>
      </c>
      <c r="C458" t="s">
        <v>12</v>
      </c>
      <c r="D458" t="s">
        <v>1340</v>
      </c>
      <c r="E458" t="s">
        <v>1318</v>
      </c>
    </row>
    <row r="459" spans="1:5" x14ac:dyDescent="0.35">
      <c r="A459">
        <v>5425</v>
      </c>
      <c r="B459" t="s">
        <v>1684</v>
      </c>
      <c r="C459" t="s">
        <v>12</v>
      </c>
      <c r="D459" t="s">
        <v>1340</v>
      </c>
      <c r="E459" t="s">
        <v>1318</v>
      </c>
    </row>
    <row r="460" spans="1:5" x14ac:dyDescent="0.35">
      <c r="A460">
        <v>5426</v>
      </c>
      <c r="B460" t="s">
        <v>1685</v>
      </c>
      <c r="C460" t="s">
        <v>12</v>
      </c>
      <c r="D460" t="s">
        <v>1340</v>
      </c>
      <c r="E460" t="s">
        <v>1318</v>
      </c>
    </row>
    <row r="461" spans="1:5" x14ac:dyDescent="0.35">
      <c r="A461">
        <v>5427</v>
      </c>
      <c r="B461" t="s">
        <v>1686</v>
      </c>
      <c r="C461" t="s">
        <v>12</v>
      </c>
      <c r="D461" t="s">
        <v>1340</v>
      </c>
      <c r="E461" t="s">
        <v>1318</v>
      </c>
    </row>
    <row r="462" spans="1:5" x14ac:dyDescent="0.35">
      <c r="A462">
        <v>5428</v>
      </c>
      <c r="B462" t="s">
        <v>1687</v>
      </c>
      <c r="C462" t="s">
        <v>12</v>
      </c>
      <c r="D462" t="s">
        <v>1340</v>
      </c>
      <c r="E462" t="s">
        <v>1318</v>
      </c>
    </row>
    <row r="463" spans="1:5" x14ac:dyDescent="0.35">
      <c r="A463">
        <v>5429</v>
      </c>
      <c r="B463" t="s">
        <v>1688</v>
      </c>
      <c r="C463" t="s">
        <v>12</v>
      </c>
      <c r="D463" t="s">
        <v>1340</v>
      </c>
      <c r="E463" t="s">
        <v>1318</v>
      </c>
    </row>
    <row r="464" spans="1:5" x14ac:dyDescent="0.35">
      <c r="A464">
        <v>5430</v>
      </c>
      <c r="B464" t="s">
        <v>1689</v>
      </c>
      <c r="C464" t="s">
        <v>12</v>
      </c>
      <c r="D464" t="s">
        <v>1340</v>
      </c>
      <c r="E464" t="s">
        <v>1318</v>
      </c>
    </row>
    <row r="465" spans="1:5" x14ac:dyDescent="0.35">
      <c r="A465">
        <v>5432</v>
      </c>
      <c r="B465" t="s">
        <v>1690</v>
      </c>
      <c r="C465" t="s">
        <v>12</v>
      </c>
      <c r="D465" t="s">
        <v>1340</v>
      </c>
      <c r="E465" t="s">
        <v>1318</v>
      </c>
    </row>
    <row r="466" spans="1:5" x14ac:dyDescent="0.35">
      <c r="A466">
        <v>5433</v>
      </c>
      <c r="B466" t="s">
        <v>1691</v>
      </c>
      <c r="C466" t="s">
        <v>12</v>
      </c>
      <c r="D466" t="s">
        <v>1340</v>
      </c>
      <c r="E466" t="s">
        <v>1318</v>
      </c>
    </row>
    <row r="467" spans="1:5" x14ac:dyDescent="0.35">
      <c r="A467">
        <v>5434</v>
      </c>
      <c r="B467" t="s">
        <v>1692</v>
      </c>
      <c r="C467" t="s">
        <v>12</v>
      </c>
      <c r="D467" t="s">
        <v>1340</v>
      </c>
      <c r="E467" t="s">
        <v>1318</v>
      </c>
    </row>
    <row r="468" spans="1:5" x14ac:dyDescent="0.35">
      <c r="A468">
        <v>5435</v>
      </c>
      <c r="B468" t="s">
        <v>1693</v>
      </c>
      <c r="C468" t="s">
        <v>12</v>
      </c>
      <c r="D468" t="s">
        <v>1340</v>
      </c>
      <c r="E468" t="s">
        <v>1318</v>
      </c>
    </row>
    <row r="469" spans="1:5" x14ac:dyDescent="0.35">
      <c r="A469">
        <v>5436</v>
      </c>
      <c r="B469" t="s">
        <v>1694</v>
      </c>
      <c r="C469" t="s">
        <v>12</v>
      </c>
      <c r="D469" t="s">
        <v>1340</v>
      </c>
      <c r="E469" t="s">
        <v>1318</v>
      </c>
    </row>
    <row r="470" spans="1:5" x14ac:dyDescent="0.35">
      <c r="A470">
        <v>5437</v>
      </c>
      <c r="B470" t="s">
        <v>1695</v>
      </c>
      <c r="C470" t="s">
        <v>12</v>
      </c>
      <c r="D470" t="s">
        <v>1340</v>
      </c>
      <c r="E470" t="s">
        <v>1318</v>
      </c>
    </row>
    <row r="471" spans="1:5" x14ac:dyDescent="0.35">
      <c r="A471">
        <v>5438</v>
      </c>
      <c r="B471" t="s">
        <v>1696</v>
      </c>
      <c r="C471" t="s">
        <v>12</v>
      </c>
      <c r="D471" t="s">
        <v>1340</v>
      </c>
      <c r="E471" t="s">
        <v>1318</v>
      </c>
    </row>
    <row r="472" spans="1:5" x14ac:dyDescent="0.35">
      <c r="A472">
        <v>5439</v>
      </c>
      <c r="B472" t="s">
        <v>1697</v>
      </c>
      <c r="C472" t="s">
        <v>12</v>
      </c>
      <c r="D472" t="s">
        <v>1340</v>
      </c>
      <c r="E472" t="s">
        <v>1318</v>
      </c>
    </row>
    <row r="473" spans="1:5" x14ac:dyDescent="0.35">
      <c r="A473">
        <v>5440</v>
      </c>
      <c r="B473" t="s">
        <v>1698</v>
      </c>
      <c r="C473" t="s">
        <v>12</v>
      </c>
      <c r="D473" t="s">
        <v>1340</v>
      </c>
      <c r="E473" t="s">
        <v>1318</v>
      </c>
    </row>
    <row r="474" spans="1:5" x14ac:dyDescent="0.35">
      <c r="A474">
        <v>5441</v>
      </c>
      <c r="B474" t="s">
        <v>1699</v>
      </c>
      <c r="C474" t="s">
        <v>12</v>
      </c>
      <c r="D474" t="s">
        <v>1340</v>
      </c>
      <c r="E474" t="s">
        <v>1318</v>
      </c>
    </row>
    <row r="475" spans="1:5" x14ac:dyDescent="0.35">
      <c r="A475">
        <v>5442</v>
      </c>
      <c r="B475" t="s">
        <v>1700</v>
      </c>
      <c r="C475" t="s">
        <v>12</v>
      </c>
      <c r="D475" t="s">
        <v>1340</v>
      </c>
      <c r="E475" t="s">
        <v>1318</v>
      </c>
    </row>
    <row r="476" spans="1:5" x14ac:dyDescent="0.35">
      <c r="A476">
        <v>5443</v>
      </c>
      <c r="B476" t="s">
        <v>1701</v>
      </c>
      <c r="C476" t="s">
        <v>12</v>
      </c>
      <c r="D476" t="s">
        <v>1340</v>
      </c>
      <c r="E476" t="s">
        <v>1318</v>
      </c>
    </row>
    <row r="477" spans="1:5" x14ac:dyDescent="0.35">
      <c r="A477">
        <v>5444</v>
      </c>
      <c r="B477" t="s">
        <v>1702</v>
      </c>
      <c r="C477" t="s">
        <v>12</v>
      </c>
      <c r="D477" t="s">
        <v>1340</v>
      </c>
      <c r="E477" t="s">
        <v>1318</v>
      </c>
    </row>
    <row r="478" spans="1:5" x14ac:dyDescent="0.35">
      <c r="A478">
        <v>5501</v>
      </c>
      <c r="B478" t="s">
        <v>1664</v>
      </c>
      <c r="C478" t="s">
        <v>12</v>
      </c>
      <c r="D478" t="s">
        <v>1340</v>
      </c>
      <c r="E478" t="s">
        <v>1320</v>
      </c>
    </row>
    <row r="479" spans="1:5" x14ac:dyDescent="0.35">
      <c r="A479">
        <v>5503</v>
      </c>
      <c r="B479" t="s">
        <v>1665</v>
      </c>
      <c r="C479" t="s">
        <v>12</v>
      </c>
      <c r="D479" t="s">
        <v>1340</v>
      </c>
      <c r="E479" t="s">
        <v>1320</v>
      </c>
    </row>
    <row r="480" spans="1:5" x14ac:dyDescent="0.35">
      <c r="A480">
        <v>5510</v>
      </c>
      <c r="B480" t="s">
        <v>1670</v>
      </c>
      <c r="C480" t="s">
        <v>12</v>
      </c>
      <c r="D480" t="s">
        <v>1340</v>
      </c>
      <c r="E480" t="s">
        <v>1320</v>
      </c>
    </row>
    <row r="481" spans="1:5" x14ac:dyDescent="0.35">
      <c r="A481">
        <v>5512</v>
      </c>
      <c r="B481" t="s">
        <v>1703</v>
      </c>
      <c r="C481" t="s">
        <v>12</v>
      </c>
      <c r="D481" t="s">
        <v>1340</v>
      </c>
      <c r="E481" t="s">
        <v>1320</v>
      </c>
    </row>
    <row r="482" spans="1:5" x14ac:dyDescent="0.35">
      <c r="A482">
        <v>5514</v>
      </c>
      <c r="B482" t="s">
        <v>1672</v>
      </c>
      <c r="C482" t="s">
        <v>12</v>
      </c>
      <c r="D482" t="s">
        <v>1340</v>
      </c>
      <c r="E482" t="s">
        <v>1320</v>
      </c>
    </row>
    <row r="483" spans="1:5" x14ac:dyDescent="0.35">
      <c r="A483">
        <v>5516</v>
      </c>
      <c r="B483" t="s">
        <v>1673</v>
      </c>
      <c r="C483" t="s">
        <v>12</v>
      </c>
      <c r="D483" t="s">
        <v>1340</v>
      </c>
      <c r="E483" t="s">
        <v>1320</v>
      </c>
    </row>
    <row r="484" spans="1:5" x14ac:dyDescent="0.35">
      <c r="A484">
        <v>5518</v>
      </c>
      <c r="B484" t="s">
        <v>1674</v>
      </c>
      <c r="C484" t="s">
        <v>12</v>
      </c>
      <c r="D484" t="s">
        <v>1340</v>
      </c>
      <c r="E484" t="s">
        <v>1320</v>
      </c>
    </row>
    <row r="485" spans="1:5" x14ac:dyDescent="0.35">
      <c r="A485">
        <v>5520</v>
      </c>
      <c r="B485" t="s">
        <v>1675</v>
      </c>
      <c r="C485" t="s">
        <v>12</v>
      </c>
      <c r="D485" t="s">
        <v>1340</v>
      </c>
      <c r="E485" t="s">
        <v>1320</v>
      </c>
    </row>
    <row r="486" spans="1:5" x14ac:dyDescent="0.35">
      <c r="A486">
        <v>5522</v>
      </c>
      <c r="B486" t="s">
        <v>1676</v>
      </c>
      <c r="C486" t="s">
        <v>12</v>
      </c>
      <c r="D486" t="s">
        <v>1340</v>
      </c>
      <c r="E486" t="s">
        <v>1320</v>
      </c>
    </row>
    <row r="487" spans="1:5" x14ac:dyDescent="0.35">
      <c r="A487">
        <v>5524</v>
      </c>
      <c r="B487" t="s">
        <v>1677</v>
      </c>
      <c r="C487" t="s">
        <v>12</v>
      </c>
      <c r="D487" t="s">
        <v>1340</v>
      </c>
      <c r="E487" t="s">
        <v>1320</v>
      </c>
    </row>
    <row r="488" spans="1:5" x14ac:dyDescent="0.35">
      <c r="A488">
        <v>5526</v>
      </c>
      <c r="B488" t="s">
        <v>1678</v>
      </c>
      <c r="C488" t="s">
        <v>12</v>
      </c>
      <c r="D488" t="s">
        <v>1340</v>
      </c>
      <c r="E488" t="s">
        <v>1320</v>
      </c>
    </row>
    <row r="489" spans="1:5" x14ac:dyDescent="0.35">
      <c r="A489">
        <v>5528</v>
      </c>
      <c r="B489" t="s">
        <v>1679</v>
      </c>
      <c r="C489" t="s">
        <v>12</v>
      </c>
      <c r="D489" t="s">
        <v>1340</v>
      </c>
      <c r="E489" t="s">
        <v>1320</v>
      </c>
    </row>
    <row r="490" spans="1:5" x14ac:dyDescent="0.35">
      <c r="A490">
        <v>5530</v>
      </c>
      <c r="B490" t="s">
        <v>1680</v>
      </c>
      <c r="C490" t="s">
        <v>12</v>
      </c>
      <c r="D490" t="s">
        <v>1340</v>
      </c>
      <c r="E490" t="s">
        <v>1320</v>
      </c>
    </row>
    <row r="491" spans="1:5" x14ac:dyDescent="0.35">
      <c r="A491">
        <v>5532</v>
      </c>
      <c r="B491" t="s">
        <v>1681</v>
      </c>
      <c r="C491" t="s">
        <v>12</v>
      </c>
      <c r="D491" t="s">
        <v>1340</v>
      </c>
      <c r="E491" t="s">
        <v>1320</v>
      </c>
    </row>
    <row r="492" spans="1:5" x14ac:dyDescent="0.35">
      <c r="A492">
        <v>5534</v>
      </c>
      <c r="B492" t="s">
        <v>1682</v>
      </c>
      <c r="C492" t="s">
        <v>12</v>
      </c>
      <c r="D492" t="s">
        <v>1340</v>
      </c>
      <c r="E492" t="s">
        <v>1320</v>
      </c>
    </row>
    <row r="493" spans="1:5" x14ac:dyDescent="0.35">
      <c r="A493">
        <v>5536</v>
      </c>
      <c r="B493" t="s">
        <v>1683</v>
      </c>
      <c r="C493" t="s">
        <v>12</v>
      </c>
      <c r="D493" t="s">
        <v>1340</v>
      </c>
      <c r="E493" t="s">
        <v>1320</v>
      </c>
    </row>
    <row r="494" spans="1:5" x14ac:dyDescent="0.35">
      <c r="A494">
        <v>5538</v>
      </c>
      <c r="B494" t="s">
        <v>1684</v>
      </c>
      <c r="C494" t="s">
        <v>12</v>
      </c>
      <c r="D494" t="s">
        <v>1340</v>
      </c>
      <c r="E494" t="s">
        <v>1320</v>
      </c>
    </row>
    <row r="495" spans="1:5" x14ac:dyDescent="0.35">
      <c r="A495">
        <v>5540</v>
      </c>
      <c r="B495" t="s">
        <v>1685</v>
      </c>
      <c r="C495" t="s">
        <v>12</v>
      </c>
      <c r="D495" t="s">
        <v>1340</v>
      </c>
      <c r="E495" t="s">
        <v>1320</v>
      </c>
    </row>
    <row r="496" spans="1:5" x14ac:dyDescent="0.35">
      <c r="A496">
        <v>5542</v>
      </c>
      <c r="B496" t="s">
        <v>1686</v>
      </c>
      <c r="C496" t="s">
        <v>12</v>
      </c>
      <c r="D496" t="s">
        <v>1340</v>
      </c>
      <c r="E496" t="s">
        <v>1320</v>
      </c>
    </row>
    <row r="497" spans="1:5" x14ac:dyDescent="0.35">
      <c r="A497">
        <v>5544</v>
      </c>
      <c r="B497" t="s">
        <v>1687</v>
      </c>
      <c r="C497" t="s">
        <v>12</v>
      </c>
      <c r="D497" t="s">
        <v>1340</v>
      </c>
      <c r="E497" t="s">
        <v>1320</v>
      </c>
    </row>
    <row r="498" spans="1:5" x14ac:dyDescent="0.35">
      <c r="A498">
        <v>5546</v>
      </c>
      <c r="B498" t="s">
        <v>1688</v>
      </c>
      <c r="C498" t="s">
        <v>12</v>
      </c>
      <c r="D498" t="s">
        <v>1340</v>
      </c>
      <c r="E498" t="s">
        <v>1320</v>
      </c>
    </row>
    <row r="499" spans="1:5" x14ac:dyDescent="0.35">
      <c r="A499">
        <v>5601</v>
      </c>
      <c r="B499" t="s">
        <v>1666</v>
      </c>
      <c r="C499" t="s">
        <v>12</v>
      </c>
      <c r="D499" t="s">
        <v>1340</v>
      </c>
      <c r="E499" t="s">
        <v>1320</v>
      </c>
    </row>
    <row r="500" spans="1:5" x14ac:dyDescent="0.35">
      <c r="A500">
        <v>5603</v>
      </c>
      <c r="B500" t="s">
        <v>1704</v>
      </c>
      <c r="C500" t="s">
        <v>12</v>
      </c>
      <c r="D500" t="s">
        <v>1340</v>
      </c>
      <c r="E500" t="s">
        <v>1320</v>
      </c>
    </row>
    <row r="501" spans="1:5" x14ac:dyDescent="0.35">
      <c r="A501">
        <v>5605</v>
      </c>
      <c r="B501" t="s">
        <v>1702</v>
      </c>
      <c r="C501" t="s">
        <v>12</v>
      </c>
      <c r="D501" t="s">
        <v>1340</v>
      </c>
      <c r="E501" t="s">
        <v>1320</v>
      </c>
    </row>
    <row r="502" spans="1:5" x14ac:dyDescent="0.35">
      <c r="A502">
        <v>5607</v>
      </c>
      <c r="B502" t="s">
        <v>1668</v>
      </c>
      <c r="C502" t="s">
        <v>12</v>
      </c>
      <c r="D502" t="s">
        <v>1340</v>
      </c>
      <c r="E502" t="s">
        <v>1320</v>
      </c>
    </row>
    <row r="503" spans="1:5" x14ac:dyDescent="0.35">
      <c r="A503">
        <v>5610</v>
      </c>
      <c r="B503" t="s">
        <v>1695</v>
      </c>
      <c r="C503" t="s">
        <v>12</v>
      </c>
      <c r="D503" t="s">
        <v>1340</v>
      </c>
      <c r="E503" t="s">
        <v>1320</v>
      </c>
    </row>
    <row r="504" spans="1:5" x14ac:dyDescent="0.35">
      <c r="A504">
        <v>5612</v>
      </c>
      <c r="B504" t="s">
        <v>1689</v>
      </c>
      <c r="C504" t="s">
        <v>12</v>
      </c>
      <c r="D504" t="s">
        <v>1340</v>
      </c>
      <c r="E504" t="s">
        <v>1320</v>
      </c>
    </row>
    <row r="505" spans="1:5" x14ac:dyDescent="0.35">
      <c r="A505">
        <v>5614</v>
      </c>
      <c r="B505" t="s">
        <v>1690</v>
      </c>
      <c r="C505" t="s">
        <v>12</v>
      </c>
      <c r="D505" t="s">
        <v>1340</v>
      </c>
      <c r="E505" t="s">
        <v>1320</v>
      </c>
    </row>
    <row r="506" spans="1:5" x14ac:dyDescent="0.35">
      <c r="A506">
        <v>5616</v>
      </c>
      <c r="B506" t="s">
        <v>1691</v>
      </c>
      <c r="C506" t="s">
        <v>12</v>
      </c>
      <c r="D506" t="s">
        <v>1340</v>
      </c>
      <c r="E506" t="s">
        <v>1320</v>
      </c>
    </row>
    <row r="507" spans="1:5" x14ac:dyDescent="0.35">
      <c r="A507">
        <v>5618</v>
      </c>
      <c r="B507" t="s">
        <v>1692</v>
      </c>
      <c r="C507" t="s">
        <v>12</v>
      </c>
      <c r="D507" t="s">
        <v>1340</v>
      </c>
      <c r="E507" t="s">
        <v>1320</v>
      </c>
    </row>
    <row r="508" spans="1:5" x14ac:dyDescent="0.35">
      <c r="A508">
        <v>5620</v>
      </c>
      <c r="B508" t="s">
        <v>1693</v>
      </c>
      <c r="C508" t="s">
        <v>12</v>
      </c>
      <c r="D508" t="s">
        <v>1340</v>
      </c>
      <c r="E508" t="s">
        <v>1320</v>
      </c>
    </row>
    <row r="509" spans="1:5" x14ac:dyDescent="0.35">
      <c r="A509">
        <v>5622</v>
      </c>
      <c r="B509" t="s">
        <v>1694</v>
      </c>
      <c r="C509" t="s">
        <v>12</v>
      </c>
      <c r="D509" t="s">
        <v>1340</v>
      </c>
      <c r="E509" t="s">
        <v>1320</v>
      </c>
    </row>
    <row r="510" spans="1:5" x14ac:dyDescent="0.35">
      <c r="A510">
        <v>5624</v>
      </c>
      <c r="B510" t="s">
        <v>1696</v>
      </c>
      <c r="C510" t="s">
        <v>12</v>
      </c>
      <c r="D510" t="s">
        <v>1340</v>
      </c>
      <c r="E510" t="s">
        <v>1320</v>
      </c>
    </row>
    <row r="511" spans="1:5" x14ac:dyDescent="0.35">
      <c r="A511">
        <v>5626</v>
      </c>
      <c r="B511" t="s">
        <v>1697</v>
      </c>
      <c r="C511" t="s">
        <v>12</v>
      </c>
      <c r="D511" t="s">
        <v>1340</v>
      </c>
      <c r="E511" t="s">
        <v>1320</v>
      </c>
    </row>
    <row r="512" spans="1:5" x14ac:dyDescent="0.35">
      <c r="A512">
        <v>5628</v>
      </c>
      <c r="B512" t="s">
        <v>1699</v>
      </c>
      <c r="C512" t="s">
        <v>12</v>
      </c>
      <c r="D512" t="s">
        <v>1340</v>
      </c>
      <c r="E512" t="s">
        <v>1320</v>
      </c>
    </row>
    <row r="513" spans="1:5" x14ac:dyDescent="0.35">
      <c r="A513">
        <v>5630</v>
      </c>
      <c r="B513" t="s">
        <v>1698</v>
      </c>
      <c r="C513" t="s">
        <v>12</v>
      </c>
      <c r="D513" t="s">
        <v>1340</v>
      </c>
      <c r="E513" t="s">
        <v>1320</v>
      </c>
    </row>
    <row r="514" spans="1:5" x14ac:dyDescent="0.35">
      <c r="A514">
        <v>5632</v>
      </c>
      <c r="B514" t="s">
        <v>1701</v>
      </c>
      <c r="C514" t="s">
        <v>12</v>
      </c>
      <c r="D514" t="s">
        <v>1340</v>
      </c>
      <c r="E514" t="s">
        <v>1320</v>
      </c>
    </row>
    <row r="515" spans="1:5" x14ac:dyDescent="0.35">
      <c r="A515">
        <v>5634</v>
      </c>
      <c r="B515" t="s">
        <v>1667</v>
      </c>
      <c r="C515" t="s">
        <v>12</v>
      </c>
      <c r="D515" t="s">
        <v>1340</v>
      </c>
      <c r="E515" t="s">
        <v>1320</v>
      </c>
    </row>
    <row r="516" spans="1:5" x14ac:dyDescent="0.35">
      <c r="A516">
        <v>5636</v>
      </c>
      <c r="B516" t="s">
        <v>1700</v>
      </c>
      <c r="C516" t="s">
        <v>12</v>
      </c>
      <c r="D516" t="s">
        <v>1340</v>
      </c>
      <c r="E516" t="s">
        <v>1320</v>
      </c>
    </row>
    <row r="517" spans="1:5" x14ac:dyDescent="0.35">
      <c r="A517">
        <v>9999</v>
      </c>
      <c r="B517" t="s">
        <v>1705</v>
      </c>
      <c r="C517" t="s">
        <v>1706</v>
      </c>
      <c r="D517" t="s">
        <v>1707</v>
      </c>
    </row>
    <row r="518" spans="1:5" x14ac:dyDescent="0.35">
      <c r="A518">
        <v>180401</v>
      </c>
      <c r="B518" t="s">
        <v>1930</v>
      </c>
      <c r="C518" t="s">
        <v>1933</v>
      </c>
      <c r="D518" t="s">
        <v>1934</v>
      </c>
    </row>
    <row r="519" spans="1:5" x14ac:dyDescent="0.35">
      <c r="A519">
        <v>180402</v>
      </c>
      <c r="B519" t="s">
        <v>1931</v>
      </c>
      <c r="C519" t="s">
        <v>1933</v>
      </c>
      <c r="D519" t="s">
        <v>1934</v>
      </c>
    </row>
    <row r="520" spans="1:5" x14ac:dyDescent="0.35">
      <c r="A520">
        <v>180403</v>
      </c>
      <c r="B520" t="s">
        <v>1932</v>
      </c>
      <c r="C520" t="s">
        <v>1933</v>
      </c>
      <c r="D520" t="s">
        <v>1934</v>
      </c>
    </row>
  </sheetData>
  <autoFilter ref="A1:E468" xr:uid="{00000000-0009-0000-0000-000005000000}"/>
  <sortState xmlns:xlrd2="http://schemas.microsoft.com/office/spreadsheetml/2017/richdata2" ref="A2:E517">
    <sortCondition ref="A2:A51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84D7-EFC9-4F54-A66C-40E55B772325}">
  <dimension ref="A1:M145"/>
  <sheetViews>
    <sheetView zoomScale="120" zoomScaleNormal="120" workbookViewId="0">
      <pane ySplit="8" topLeftCell="A123" activePane="bottomLeft" state="frozen"/>
      <selection pane="bottomLeft" activeCell="A142" sqref="A142"/>
    </sheetView>
  </sheetViews>
  <sheetFormatPr baseColWidth="10" defaultColWidth="11.453125" defaultRowHeight="14.5" x14ac:dyDescent="0.35"/>
  <cols>
    <col min="2" max="2" width="53.26953125" bestFit="1" customWidth="1"/>
    <col min="3" max="3" width="23.54296875" customWidth="1"/>
    <col min="4" max="5" width="22.453125" customWidth="1"/>
    <col min="6" max="6" width="12" customWidth="1"/>
    <col min="7" max="7" width="14.7265625" customWidth="1"/>
    <col min="8" max="8" width="10.1796875" bestFit="1" customWidth="1"/>
    <col min="9" max="9" width="14.54296875" bestFit="1" customWidth="1"/>
    <col min="10" max="10" width="11.7265625" customWidth="1"/>
    <col min="11" max="11" width="14.7265625" customWidth="1"/>
    <col min="12" max="12" width="29.26953125" bestFit="1" customWidth="1"/>
    <col min="13" max="13" width="49" customWidth="1"/>
  </cols>
  <sheetData>
    <row r="1" spans="1:13" ht="18.5" x14ac:dyDescent="0.45">
      <c r="A1" s="29" t="s">
        <v>1708</v>
      </c>
    </row>
    <row r="2" spans="1:13" hidden="1" x14ac:dyDescent="0.35">
      <c r="I2" t="s">
        <v>575</v>
      </c>
    </row>
    <row r="3" spans="1:13" hidden="1" x14ac:dyDescent="0.35">
      <c r="I3" t="s">
        <v>576</v>
      </c>
    </row>
    <row r="4" spans="1:13" hidden="1" x14ac:dyDescent="0.35">
      <c r="I4" t="s">
        <v>577</v>
      </c>
    </row>
    <row r="5" spans="1:13" hidden="1" x14ac:dyDescent="0.35">
      <c r="I5" t="s">
        <v>578</v>
      </c>
    </row>
    <row r="8" spans="1:13" s="32" customFormat="1" ht="29" x14ac:dyDescent="0.35">
      <c r="A8" s="34" t="s">
        <v>5</v>
      </c>
      <c r="B8" s="34" t="s">
        <v>579</v>
      </c>
      <c r="C8" s="34" t="s">
        <v>12</v>
      </c>
      <c r="D8" s="34" t="s">
        <v>580</v>
      </c>
      <c r="E8" s="34" t="s">
        <v>581</v>
      </c>
      <c r="F8" s="34" t="s">
        <v>582</v>
      </c>
      <c r="G8" s="34" t="s">
        <v>583</v>
      </c>
      <c r="H8" s="34" t="s">
        <v>584</v>
      </c>
      <c r="I8" s="34" t="s">
        <v>585</v>
      </c>
      <c r="J8" s="34" t="s">
        <v>586</v>
      </c>
      <c r="K8" s="34" t="s">
        <v>587</v>
      </c>
      <c r="L8" s="34" t="s">
        <v>588</v>
      </c>
      <c r="M8" s="34" t="s">
        <v>589</v>
      </c>
    </row>
    <row r="9" spans="1:13" x14ac:dyDescent="0.35">
      <c r="A9" t="s">
        <v>1804</v>
      </c>
      <c r="B9" t="s">
        <v>1906</v>
      </c>
      <c r="D9" t="s">
        <v>1314</v>
      </c>
    </row>
    <row r="10" spans="1:13" x14ac:dyDescent="0.35">
      <c r="A10" t="s">
        <v>1757</v>
      </c>
      <c r="B10" t="s">
        <v>1874</v>
      </c>
      <c r="D10" t="s">
        <v>1315</v>
      </c>
      <c r="H10" s="35"/>
      <c r="I10" s="31"/>
      <c r="J10" s="28"/>
    </row>
    <row r="11" spans="1:13" x14ac:dyDescent="0.35">
      <c r="A11" t="s">
        <v>1808</v>
      </c>
      <c r="B11" t="s">
        <v>385</v>
      </c>
      <c r="D11" t="s">
        <v>1316</v>
      </c>
    </row>
    <row r="12" spans="1:13" x14ac:dyDescent="0.35">
      <c r="A12" t="s">
        <v>1723</v>
      </c>
      <c r="B12" t="s">
        <v>1850</v>
      </c>
      <c r="D12" t="s">
        <v>1319</v>
      </c>
      <c r="H12" s="31"/>
      <c r="I12" s="31"/>
      <c r="J12" s="28"/>
    </row>
    <row r="13" spans="1:13" x14ac:dyDescent="0.35">
      <c r="A13" t="s">
        <v>1749</v>
      </c>
      <c r="B13" t="s">
        <v>1716</v>
      </c>
      <c r="D13" t="s">
        <v>1319</v>
      </c>
      <c r="H13" s="31"/>
      <c r="I13" s="31"/>
      <c r="J13" s="28"/>
    </row>
    <row r="14" spans="1:13" x14ac:dyDescent="0.35">
      <c r="A14" t="s">
        <v>1811</v>
      </c>
      <c r="B14" t="s">
        <v>1890</v>
      </c>
      <c r="D14" t="s">
        <v>1319</v>
      </c>
    </row>
    <row r="15" spans="1:13" x14ac:dyDescent="0.35">
      <c r="A15" t="s">
        <v>1748</v>
      </c>
      <c r="B15" t="s">
        <v>1861</v>
      </c>
      <c r="D15" t="s">
        <v>1321</v>
      </c>
      <c r="H15" s="31"/>
      <c r="I15" s="31"/>
      <c r="J15" s="28"/>
    </row>
    <row r="16" spans="1:13" x14ac:dyDescent="0.35">
      <c r="A16" t="s">
        <v>1797</v>
      </c>
      <c r="B16" t="s">
        <v>1861</v>
      </c>
      <c r="D16" t="s">
        <v>1322</v>
      </c>
    </row>
    <row r="17" spans="1:10" x14ac:dyDescent="0.35">
      <c r="A17" t="s">
        <v>1765</v>
      </c>
      <c r="B17" t="s">
        <v>1881</v>
      </c>
      <c r="D17" t="s">
        <v>1324</v>
      </c>
      <c r="H17" s="31"/>
      <c r="I17" s="31"/>
      <c r="J17" s="28"/>
    </row>
    <row r="18" spans="1:10" x14ac:dyDescent="0.35">
      <c r="A18" t="s">
        <v>1799</v>
      </c>
      <c r="B18" t="s">
        <v>1905</v>
      </c>
      <c r="D18" t="s">
        <v>1325</v>
      </c>
    </row>
    <row r="19" spans="1:10" x14ac:dyDescent="0.35">
      <c r="A19" t="s">
        <v>1725</v>
      </c>
      <c r="B19" t="s">
        <v>1852</v>
      </c>
      <c r="D19" t="s">
        <v>1326</v>
      </c>
      <c r="H19" s="31"/>
      <c r="I19" s="31"/>
      <c r="J19" s="28"/>
    </row>
    <row r="20" spans="1:10" x14ac:dyDescent="0.35">
      <c r="A20" t="s">
        <v>1764</v>
      </c>
      <c r="B20" t="s">
        <v>1880</v>
      </c>
      <c r="D20" t="s">
        <v>1326</v>
      </c>
      <c r="H20" s="31"/>
      <c r="I20" s="31"/>
      <c r="J20" s="28"/>
    </row>
    <row r="21" spans="1:10" x14ac:dyDescent="0.35">
      <c r="A21" t="s">
        <v>1740</v>
      </c>
      <c r="B21" t="s">
        <v>1863</v>
      </c>
      <c r="D21" t="s">
        <v>1327</v>
      </c>
      <c r="H21" s="31"/>
      <c r="I21" s="31"/>
      <c r="J21" s="28"/>
    </row>
    <row r="22" spans="1:10" x14ac:dyDescent="0.35">
      <c r="A22" t="s">
        <v>1771</v>
      </c>
      <c r="B22" t="s">
        <v>1871</v>
      </c>
      <c r="D22" t="s">
        <v>1327</v>
      </c>
      <c r="H22" s="31"/>
      <c r="I22" s="31"/>
      <c r="J22" s="28"/>
    </row>
    <row r="23" spans="1:10" x14ac:dyDescent="0.35">
      <c r="A23" t="s">
        <v>1787</v>
      </c>
      <c r="B23" t="s">
        <v>1890</v>
      </c>
      <c r="D23" t="s">
        <v>1327</v>
      </c>
      <c r="H23" s="31"/>
      <c r="J23" s="28"/>
    </row>
    <row r="24" spans="1:10" x14ac:dyDescent="0.35">
      <c r="A24" t="s">
        <v>1788</v>
      </c>
      <c r="B24" t="s">
        <v>1899</v>
      </c>
      <c r="D24" t="s">
        <v>1327</v>
      </c>
    </row>
    <row r="25" spans="1:10" x14ac:dyDescent="0.35">
      <c r="A25" t="s">
        <v>1751</v>
      </c>
      <c r="B25" t="s">
        <v>1871</v>
      </c>
      <c r="D25" t="s">
        <v>1328</v>
      </c>
      <c r="H25" s="31"/>
      <c r="I25" s="31"/>
      <c r="J25" s="28"/>
    </row>
    <row r="26" spans="1:10" x14ac:dyDescent="0.35">
      <c r="A26" t="s">
        <v>1752</v>
      </c>
      <c r="B26" t="s">
        <v>1861</v>
      </c>
      <c r="D26" t="s">
        <v>1328</v>
      </c>
      <c r="H26" s="31"/>
      <c r="I26" s="31"/>
      <c r="J26" s="28"/>
    </row>
    <row r="27" spans="1:10" x14ac:dyDescent="0.35">
      <c r="A27" t="s">
        <v>1817</v>
      </c>
      <c r="B27" t="s">
        <v>1917</v>
      </c>
      <c r="D27" t="s">
        <v>606</v>
      </c>
    </row>
    <row r="28" spans="1:10" x14ac:dyDescent="0.35">
      <c r="A28" t="s">
        <v>1818</v>
      </c>
      <c r="B28" t="s">
        <v>1917</v>
      </c>
      <c r="D28" t="s">
        <v>606</v>
      </c>
    </row>
    <row r="29" spans="1:10" x14ac:dyDescent="0.35">
      <c r="A29" t="s">
        <v>1738</v>
      </c>
      <c r="B29" t="s">
        <v>1861</v>
      </c>
      <c r="C29" t="s">
        <v>1311</v>
      </c>
      <c r="H29" s="31"/>
      <c r="I29" s="31"/>
      <c r="J29" s="28"/>
    </row>
    <row r="30" spans="1:10" x14ac:dyDescent="0.35">
      <c r="A30" t="s">
        <v>1779</v>
      </c>
      <c r="B30" t="s">
        <v>1892</v>
      </c>
      <c r="C30" t="s">
        <v>1311</v>
      </c>
      <c r="H30" s="31"/>
      <c r="I30" s="31"/>
      <c r="J30" s="28"/>
    </row>
    <row r="31" spans="1:10" x14ac:dyDescent="0.35">
      <c r="A31" t="s">
        <v>1795</v>
      </c>
      <c r="B31" t="s">
        <v>1904</v>
      </c>
      <c r="C31" t="s">
        <v>1311</v>
      </c>
    </row>
    <row r="32" spans="1:10" x14ac:dyDescent="0.35">
      <c r="A32" t="s">
        <v>1796</v>
      </c>
      <c r="B32" t="s">
        <v>1850</v>
      </c>
      <c r="C32" t="s">
        <v>1311</v>
      </c>
    </row>
    <row r="33" spans="1:10" x14ac:dyDescent="0.35">
      <c r="A33" t="s">
        <v>1780</v>
      </c>
      <c r="B33" t="s">
        <v>1893</v>
      </c>
      <c r="C33" t="s">
        <v>1345</v>
      </c>
      <c r="H33" s="31"/>
      <c r="I33" s="31"/>
      <c r="J33" s="28"/>
    </row>
    <row r="34" spans="1:10" x14ac:dyDescent="0.35">
      <c r="A34" t="s">
        <v>1735</v>
      </c>
      <c r="B34" t="s">
        <v>1858</v>
      </c>
      <c r="C34" t="s">
        <v>1350</v>
      </c>
      <c r="H34" s="31"/>
      <c r="I34" s="31"/>
      <c r="J34" s="28"/>
    </row>
    <row r="35" spans="1:10" x14ac:dyDescent="0.35">
      <c r="A35" t="s">
        <v>1736</v>
      </c>
      <c r="B35" t="s">
        <v>1859</v>
      </c>
      <c r="C35" t="s">
        <v>1350</v>
      </c>
      <c r="H35" s="31"/>
      <c r="I35" s="31"/>
      <c r="J35" s="28"/>
    </row>
    <row r="36" spans="1:10" x14ac:dyDescent="0.35">
      <c r="A36" t="s">
        <v>630</v>
      </c>
      <c r="B36" t="s">
        <v>264</v>
      </c>
      <c r="C36" t="s">
        <v>1355</v>
      </c>
      <c r="H36" s="31"/>
      <c r="I36" s="31"/>
      <c r="J36" s="28"/>
    </row>
    <row r="37" spans="1:10" x14ac:dyDescent="0.35">
      <c r="A37" t="s">
        <v>1785</v>
      </c>
      <c r="B37" t="s">
        <v>1861</v>
      </c>
      <c r="C37" t="s">
        <v>1355</v>
      </c>
      <c r="H37" s="31"/>
      <c r="J37" s="28"/>
    </row>
    <row r="38" spans="1:10" x14ac:dyDescent="0.35">
      <c r="A38" t="s">
        <v>1769</v>
      </c>
      <c r="B38" t="s">
        <v>1884</v>
      </c>
      <c r="C38" t="s">
        <v>1361</v>
      </c>
      <c r="H38" s="31"/>
      <c r="I38" s="31"/>
      <c r="J38" s="28"/>
    </row>
    <row r="39" spans="1:10" x14ac:dyDescent="0.35">
      <c r="A39" t="s">
        <v>1781</v>
      </c>
      <c r="B39" t="s">
        <v>1894</v>
      </c>
      <c r="C39" t="s">
        <v>1361</v>
      </c>
      <c r="H39" s="31"/>
      <c r="I39" s="31"/>
      <c r="J39" s="28"/>
    </row>
    <row r="40" spans="1:10" x14ac:dyDescent="0.35">
      <c r="A40" t="s">
        <v>1820</v>
      </c>
      <c r="B40" t="s">
        <v>1918</v>
      </c>
      <c r="C40" t="s">
        <v>1365</v>
      </c>
    </row>
    <row r="41" spans="1:10" x14ac:dyDescent="0.35">
      <c r="A41" t="s">
        <v>1822</v>
      </c>
      <c r="B41" t="s">
        <v>539</v>
      </c>
      <c r="C41" t="s">
        <v>1365</v>
      </c>
    </row>
    <row r="42" spans="1:10" x14ac:dyDescent="0.35">
      <c r="A42" t="s">
        <v>1759</v>
      </c>
      <c r="B42" t="s">
        <v>1877</v>
      </c>
      <c r="C42" t="s">
        <v>1366</v>
      </c>
      <c r="H42" s="31"/>
      <c r="I42" s="31"/>
      <c r="J42" s="28"/>
    </row>
    <row r="43" spans="1:10" x14ac:dyDescent="0.35">
      <c r="A43" t="s">
        <v>1786</v>
      </c>
      <c r="B43" t="s">
        <v>1898</v>
      </c>
      <c r="C43" t="s">
        <v>1374</v>
      </c>
      <c r="H43" s="31"/>
      <c r="J43" s="28"/>
    </row>
    <row r="44" spans="1:10" x14ac:dyDescent="0.35">
      <c r="A44" t="s">
        <v>777</v>
      </c>
      <c r="B44" t="s">
        <v>1910</v>
      </c>
      <c r="C44" t="s">
        <v>1387</v>
      </c>
    </row>
    <row r="45" spans="1:10" x14ac:dyDescent="0.35">
      <c r="A45" t="s">
        <v>1825</v>
      </c>
      <c r="B45" t="s">
        <v>1920</v>
      </c>
      <c r="C45" t="s">
        <v>1387</v>
      </c>
    </row>
    <row r="46" spans="1:10" x14ac:dyDescent="0.35">
      <c r="A46" t="s">
        <v>1814</v>
      </c>
      <c r="B46" t="s">
        <v>385</v>
      </c>
      <c r="C46" t="s">
        <v>1397</v>
      </c>
    </row>
    <row r="47" spans="1:10" x14ac:dyDescent="0.35">
      <c r="A47" t="s">
        <v>1746</v>
      </c>
      <c r="B47" t="s">
        <v>1869</v>
      </c>
      <c r="C47" t="s">
        <v>1411</v>
      </c>
      <c r="H47" s="31"/>
      <c r="I47" s="31"/>
      <c r="J47" s="28"/>
    </row>
    <row r="48" spans="1:10" x14ac:dyDescent="0.35">
      <c r="A48" t="s">
        <v>1812</v>
      </c>
      <c r="B48" t="s">
        <v>1913</v>
      </c>
      <c r="C48" t="s">
        <v>1411</v>
      </c>
    </row>
    <row r="49" spans="1:10" x14ac:dyDescent="0.35">
      <c r="A49" t="s">
        <v>1758</v>
      </c>
      <c r="B49" t="s">
        <v>1875</v>
      </c>
      <c r="C49" t="s">
        <v>1416</v>
      </c>
      <c r="H49" s="31"/>
      <c r="I49" s="31"/>
      <c r="J49" s="28"/>
    </row>
    <row r="50" spans="1:10" x14ac:dyDescent="0.35">
      <c r="A50" t="s">
        <v>1836</v>
      </c>
      <c r="B50" t="s">
        <v>1928</v>
      </c>
      <c r="C50" t="s">
        <v>1422</v>
      </c>
    </row>
    <row r="51" spans="1:10" x14ac:dyDescent="0.35">
      <c r="A51" t="s">
        <v>1807</v>
      </c>
      <c r="B51" t="s">
        <v>1911</v>
      </c>
      <c r="C51" t="s">
        <v>1429</v>
      </c>
    </row>
    <row r="52" spans="1:10" x14ac:dyDescent="0.35">
      <c r="A52" t="s">
        <v>1743</v>
      </c>
      <c r="B52" t="s">
        <v>1866</v>
      </c>
      <c r="C52" t="s">
        <v>1430</v>
      </c>
      <c r="H52" s="31"/>
      <c r="I52" s="31"/>
      <c r="J52" s="28"/>
    </row>
    <row r="53" spans="1:10" x14ac:dyDescent="0.35">
      <c r="A53" t="s">
        <v>1728</v>
      </c>
      <c r="B53" t="s">
        <v>1854</v>
      </c>
      <c r="C53" t="s">
        <v>1434</v>
      </c>
      <c r="H53" s="31"/>
      <c r="I53" s="31"/>
      <c r="J53" s="28"/>
    </row>
    <row r="54" spans="1:10" x14ac:dyDescent="0.35">
      <c r="A54" t="s">
        <v>1716</v>
      </c>
      <c r="B54" t="s">
        <v>1716</v>
      </c>
      <c r="C54" t="s">
        <v>1437</v>
      </c>
      <c r="H54" s="31"/>
      <c r="I54" s="31"/>
      <c r="J54" s="28"/>
    </row>
    <row r="55" spans="1:10" x14ac:dyDescent="0.35">
      <c r="A55" t="s">
        <v>1800</v>
      </c>
      <c r="B55" t="s">
        <v>1890</v>
      </c>
      <c r="C55" t="s">
        <v>1437</v>
      </c>
    </row>
    <row r="56" spans="1:10" x14ac:dyDescent="0.35">
      <c r="A56" t="s">
        <v>1718</v>
      </c>
      <c r="B56" t="s">
        <v>1845</v>
      </c>
      <c r="C56" t="s">
        <v>1438</v>
      </c>
      <c r="H56" s="31"/>
      <c r="I56" s="31"/>
      <c r="J56" s="28"/>
    </row>
    <row r="57" spans="1:10" x14ac:dyDescent="0.35">
      <c r="A57" t="s">
        <v>1710</v>
      </c>
      <c r="B57" t="s">
        <v>1839</v>
      </c>
      <c r="C57" t="s">
        <v>1446</v>
      </c>
      <c r="H57" s="31"/>
      <c r="I57" s="31"/>
      <c r="J57" s="28"/>
    </row>
    <row r="58" spans="1:10" x14ac:dyDescent="0.35">
      <c r="A58" t="s">
        <v>1792</v>
      </c>
      <c r="B58" t="s">
        <v>1902</v>
      </c>
      <c r="C58" t="s">
        <v>1445</v>
      </c>
    </row>
    <row r="59" spans="1:10" x14ac:dyDescent="0.35">
      <c r="A59" t="s">
        <v>1805</v>
      </c>
      <c r="B59" t="s">
        <v>1907</v>
      </c>
      <c r="C59" t="s">
        <v>1445</v>
      </c>
    </row>
    <row r="60" spans="1:10" x14ac:dyDescent="0.35">
      <c r="A60" t="s">
        <v>841</v>
      </c>
      <c r="B60" t="s">
        <v>1861</v>
      </c>
      <c r="C60" t="s">
        <v>1456</v>
      </c>
      <c r="H60" s="31"/>
      <c r="I60" s="31"/>
      <c r="J60" s="28"/>
    </row>
    <row r="61" spans="1:10" x14ac:dyDescent="0.35">
      <c r="A61" t="s">
        <v>1761</v>
      </c>
      <c r="B61" t="s">
        <v>1861</v>
      </c>
      <c r="C61" t="s">
        <v>1456</v>
      </c>
      <c r="H61" s="31"/>
      <c r="I61" s="31"/>
      <c r="J61" s="28"/>
    </row>
    <row r="62" spans="1:10" x14ac:dyDescent="0.35">
      <c r="A62" t="s">
        <v>1709</v>
      </c>
      <c r="B62" t="s">
        <v>1838</v>
      </c>
      <c r="C62" t="s">
        <v>1457</v>
      </c>
      <c r="H62" s="31"/>
      <c r="I62" s="31"/>
      <c r="J62" s="28"/>
    </row>
    <row r="63" spans="1:10" x14ac:dyDescent="0.35">
      <c r="A63" t="s">
        <v>1753</v>
      </c>
      <c r="B63" t="s">
        <v>1861</v>
      </c>
      <c r="C63" t="s">
        <v>1457</v>
      </c>
      <c r="H63" s="31"/>
      <c r="I63" s="31"/>
      <c r="J63" s="28"/>
    </row>
    <row r="64" spans="1:10" x14ac:dyDescent="0.35">
      <c r="A64" t="s">
        <v>1726</v>
      </c>
      <c r="B64" t="s">
        <v>475</v>
      </c>
      <c r="C64" t="s">
        <v>1488</v>
      </c>
      <c r="H64" s="31"/>
      <c r="I64" s="31"/>
      <c r="J64" s="28"/>
    </row>
    <row r="65" spans="1:10" x14ac:dyDescent="0.35">
      <c r="A65" t="s">
        <v>1741</v>
      </c>
      <c r="B65" t="s">
        <v>1864</v>
      </c>
      <c r="C65" t="s">
        <v>1463</v>
      </c>
      <c r="H65" s="31"/>
      <c r="I65" s="31"/>
      <c r="J65" s="28"/>
    </row>
    <row r="66" spans="1:10" x14ac:dyDescent="0.35">
      <c r="A66" t="s">
        <v>1742</v>
      </c>
      <c r="B66" t="s">
        <v>1865</v>
      </c>
      <c r="C66" t="s">
        <v>1463</v>
      </c>
      <c r="H66" s="31"/>
      <c r="I66" s="31"/>
      <c r="J66" s="28"/>
    </row>
    <row r="67" spans="1:10" x14ac:dyDescent="0.35">
      <c r="A67" t="s">
        <v>1731</v>
      </c>
      <c r="B67" t="s">
        <v>486</v>
      </c>
      <c r="C67" t="s">
        <v>1469</v>
      </c>
      <c r="H67" s="31"/>
      <c r="I67" s="31"/>
      <c r="J67" s="28"/>
    </row>
    <row r="68" spans="1:10" x14ac:dyDescent="0.35">
      <c r="A68" t="s">
        <v>1790</v>
      </c>
      <c r="B68" t="s">
        <v>1900</v>
      </c>
      <c r="C68" t="s">
        <v>1440</v>
      </c>
    </row>
    <row r="69" spans="1:10" x14ac:dyDescent="0.35">
      <c r="A69" t="s">
        <v>1791</v>
      </c>
      <c r="B69" t="s">
        <v>1901</v>
      </c>
      <c r="C69" t="s">
        <v>1440</v>
      </c>
    </row>
    <row r="70" spans="1:10" x14ac:dyDescent="0.35">
      <c r="A70" t="s">
        <v>1729</v>
      </c>
      <c r="B70" t="s">
        <v>1855</v>
      </c>
      <c r="C70" t="s">
        <v>1441</v>
      </c>
      <c r="H70" s="31"/>
      <c r="I70" s="31"/>
      <c r="J70" s="28"/>
    </row>
    <row r="71" spans="1:10" x14ac:dyDescent="0.35">
      <c r="A71" s="39" t="s">
        <v>1744</v>
      </c>
      <c r="B71" t="s">
        <v>1867</v>
      </c>
      <c r="C71" t="s">
        <v>1478</v>
      </c>
      <c r="H71" s="31"/>
      <c r="I71" s="31"/>
      <c r="J71" s="28"/>
    </row>
    <row r="72" spans="1:10" x14ac:dyDescent="0.35">
      <c r="A72" t="s">
        <v>1767</v>
      </c>
      <c r="B72" t="s">
        <v>1882</v>
      </c>
      <c r="C72" t="s">
        <v>1476</v>
      </c>
      <c r="H72" s="31"/>
      <c r="I72" s="31"/>
      <c r="J72" s="28"/>
    </row>
    <row r="73" spans="1:10" x14ac:dyDescent="0.35">
      <c r="A73" t="s">
        <v>1782</v>
      </c>
      <c r="B73" t="s">
        <v>1895</v>
      </c>
      <c r="C73" t="s">
        <v>1482</v>
      </c>
      <c r="H73" s="31"/>
      <c r="I73" s="31"/>
      <c r="J73" s="28"/>
    </row>
    <row r="74" spans="1:10" x14ac:dyDescent="0.35">
      <c r="A74" t="s">
        <v>1776</v>
      </c>
      <c r="B74" t="s">
        <v>85</v>
      </c>
      <c r="C74" t="s">
        <v>1484</v>
      </c>
      <c r="H74" s="31"/>
      <c r="I74" s="31"/>
      <c r="J74" s="28"/>
    </row>
    <row r="75" spans="1:10" x14ac:dyDescent="0.35">
      <c r="A75" t="s">
        <v>1733</v>
      </c>
      <c r="B75" t="s">
        <v>430</v>
      </c>
      <c r="C75" t="s">
        <v>1501</v>
      </c>
      <c r="H75" s="31"/>
      <c r="I75" s="31"/>
      <c r="J75" s="28"/>
    </row>
    <row r="76" spans="1:10" x14ac:dyDescent="0.35">
      <c r="A76" t="s">
        <v>1770</v>
      </c>
      <c r="B76" t="s">
        <v>1885</v>
      </c>
      <c r="C76" t="s">
        <v>1501</v>
      </c>
      <c r="H76" s="31"/>
      <c r="I76" s="31"/>
      <c r="J76" s="28"/>
    </row>
    <row r="77" spans="1:10" x14ac:dyDescent="0.35">
      <c r="A77" t="s">
        <v>1798</v>
      </c>
      <c r="B77" t="s">
        <v>200</v>
      </c>
      <c r="C77" t="s">
        <v>1510</v>
      </c>
    </row>
    <row r="78" spans="1:10" x14ac:dyDescent="0.35">
      <c r="A78" t="s">
        <v>1835</v>
      </c>
      <c r="B78" t="s">
        <v>1927</v>
      </c>
      <c r="C78" t="s">
        <v>1511</v>
      </c>
    </row>
    <row r="79" spans="1:10" x14ac:dyDescent="0.35">
      <c r="A79" t="s">
        <v>1754</v>
      </c>
      <c r="B79" t="s">
        <v>508</v>
      </c>
      <c r="C79" t="s">
        <v>1516</v>
      </c>
      <c r="H79" s="31"/>
      <c r="I79" s="31"/>
      <c r="J79" s="28"/>
    </row>
    <row r="80" spans="1:10" x14ac:dyDescent="0.35">
      <c r="A80" t="s">
        <v>1722</v>
      </c>
      <c r="B80" t="s">
        <v>1849</v>
      </c>
      <c r="C80" t="s">
        <v>1517</v>
      </c>
      <c r="H80" s="31"/>
      <c r="I80" s="31"/>
      <c r="J80" s="28"/>
    </row>
    <row r="81" spans="1:10" x14ac:dyDescent="0.35">
      <c r="A81" t="s">
        <v>1756</v>
      </c>
      <c r="B81" t="s">
        <v>1873</v>
      </c>
      <c r="C81" t="s">
        <v>1528</v>
      </c>
      <c r="H81" s="31"/>
      <c r="I81" s="31"/>
      <c r="J81" s="28"/>
    </row>
    <row r="82" spans="1:10" x14ac:dyDescent="0.35">
      <c r="A82" t="s">
        <v>1762</v>
      </c>
      <c r="B82" t="s">
        <v>90</v>
      </c>
      <c r="C82" t="s">
        <v>1528</v>
      </c>
      <c r="H82" s="31"/>
      <c r="I82" s="31"/>
      <c r="J82" s="28"/>
    </row>
    <row r="83" spans="1:10" x14ac:dyDescent="0.35">
      <c r="A83" t="s">
        <v>1766</v>
      </c>
      <c r="B83" t="s">
        <v>1881</v>
      </c>
      <c r="C83" t="s">
        <v>1537</v>
      </c>
      <c r="H83" s="31"/>
      <c r="I83" s="31"/>
      <c r="J83" s="28"/>
    </row>
    <row r="84" spans="1:10" x14ac:dyDescent="0.35">
      <c r="A84" t="s">
        <v>1794</v>
      </c>
      <c r="B84" t="s">
        <v>1861</v>
      </c>
      <c r="C84" t="s">
        <v>1537</v>
      </c>
    </row>
    <row r="85" spans="1:10" x14ac:dyDescent="0.35">
      <c r="A85" t="s">
        <v>1773</v>
      </c>
      <c r="B85" t="s">
        <v>1887</v>
      </c>
      <c r="C85" t="s">
        <v>1543</v>
      </c>
      <c r="H85" s="31"/>
      <c r="I85" s="31"/>
      <c r="J85" s="28"/>
    </row>
    <row r="86" spans="1:10" x14ac:dyDescent="0.35">
      <c r="A86" t="s">
        <v>1809</v>
      </c>
      <c r="B86" t="s">
        <v>1912</v>
      </c>
      <c r="C86" t="s">
        <v>1541</v>
      </c>
    </row>
    <row r="87" spans="1:10" x14ac:dyDescent="0.35">
      <c r="A87" t="s">
        <v>1821</v>
      </c>
      <c r="B87" t="s">
        <v>170</v>
      </c>
      <c r="C87" t="s">
        <v>1547</v>
      </c>
    </row>
    <row r="88" spans="1:10" x14ac:dyDescent="0.35">
      <c r="A88" t="s">
        <v>1737</v>
      </c>
      <c r="B88" t="s">
        <v>1860</v>
      </c>
      <c r="C88" t="s">
        <v>1557</v>
      </c>
      <c r="H88" s="31"/>
      <c r="I88" s="31"/>
      <c r="J88" s="28"/>
    </row>
    <row r="89" spans="1:10" x14ac:dyDescent="0.35">
      <c r="A89" t="s">
        <v>1717</v>
      </c>
      <c r="B89" t="s">
        <v>1844</v>
      </c>
      <c r="C89" t="s">
        <v>1560</v>
      </c>
      <c r="H89" s="31"/>
      <c r="I89" s="31"/>
      <c r="J89" s="28"/>
    </row>
    <row r="90" spans="1:10" x14ac:dyDescent="0.35">
      <c r="A90" t="s">
        <v>1739</v>
      </c>
      <c r="B90" t="s">
        <v>1862</v>
      </c>
      <c r="C90" t="s">
        <v>1560</v>
      </c>
      <c r="H90" s="31"/>
      <c r="I90" s="31"/>
      <c r="J90" s="28"/>
    </row>
    <row r="91" spans="1:10" x14ac:dyDescent="0.35">
      <c r="A91" t="s">
        <v>1747</v>
      </c>
      <c r="B91" t="s">
        <v>1852</v>
      </c>
      <c r="C91" t="s">
        <v>1561</v>
      </c>
      <c r="H91" s="31"/>
      <c r="I91" s="31"/>
      <c r="J91" s="28"/>
    </row>
    <row r="92" spans="1:10" x14ac:dyDescent="0.35">
      <c r="A92" t="s">
        <v>1120</v>
      </c>
      <c r="B92" t="s">
        <v>1880</v>
      </c>
      <c r="C92" t="s">
        <v>1561</v>
      </c>
      <c r="H92" s="31"/>
      <c r="I92" s="31"/>
      <c r="J92" s="28"/>
    </row>
    <row r="93" spans="1:10" x14ac:dyDescent="0.35">
      <c r="A93" t="s">
        <v>1774</v>
      </c>
      <c r="B93" t="s">
        <v>1888</v>
      </c>
      <c r="C93" t="s">
        <v>1561</v>
      </c>
      <c r="H93" s="31"/>
      <c r="I93" s="31"/>
      <c r="J93" s="28"/>
    </row>
    <row r="94" spans="1:10" x14ac:dyDescent="0.35">
      <c r="A94" t="s">
        <v>1828</v>
      </c>
      <c r="B94" t="s">
        <v>1880</v>
      </c>
      <c r="C94" t="s">
        <v>1561</v>
      </c>
    </row>
    <row r="95" spans="1:10" x14ac:dyDescent="0.35">
      <c r="A95" t="s">
        <v>1714</v>
      </c>
      <c r="B95" t="s">
        <v>1842</v>
      </c>
      <c r="C95" t="s">
        <v>1564</v>
      </c>
      <c r="H95" s="31"/>
      <c r="I95" s="31"/>
      <c r="J95" s="28"/>
    </row>
    <row r="96" spans="1:10" x14ac:dyDescent="0.35">
      <c r="A96" t="s">
        <v>1750</v>
      </c>
      <c r="B96" t="s">
        <v>1870</v>
      </c>
      <c r="C96" t="s">
        <v>1575</v>
      </c>
      <c r="H96" s="31"/>
      <c r="I96" s="31"/>
      <c r="J96" s="28"/>
    </row>
    <row r="97" spans="1:10" x14ac:dyDescent="0.35">
      <c r="A97" t="s">
        <v>1810</v>
      </c>
      <c r="B97" t="s">
        <v>115</v>
      </c>
      <c r="C97" t="s">
        <v>1576</v>
      </c>
    </row>
    <row r="98" spans="1:10" x14ac:dyDescent="0.35">
      <c r="A98" t="s">
        <v>1713</v>
      </c>
      <c r="B98" t="s">
        <v>1841</v>
      </c>
      <c r="C98" t="s">
        <v>1583</v>
      </c>
      <c r="H98" s="31"/>
      <c r="I98" s="31"/>
      <c r="J98" s="28"/>
    </row>
    <row r="99" spans="1:10" x14ac:dyDescent="0.35">
      <c r="A99" t="s">
        <v>1801</v>
      </c>
      <c r="B99" t="s">
        <v>1863</v>
      </c>
      <c r="C99" t="s">
        <v>1583</v>
      </c>
    </row>
    <row r="100" spans="1:10" x14ac:dyDescent="0.35">
      <c r="A100" t="s">
        <v>1802</v>
      </c>
      <c r="B100" t="s">
        <v>236</v>
      </c>
      <c r="C100" t="s">
        <v>1583</v>
      </c>
    </row>
    <row r="101" spans="1:10" x14ac:dyDescent="0.35">
      <c r="A101" t="s">
        <v>1803</v>
      </c>
      <c r="B101" t="s">
        <v>1890</v>
      </c>
      <c r="C101" t="s">
        <v>1583</v>
      </c>
    </row>
    <row r="102" spans="1:10" x14ac:dyDescent="0.35">
      <c r="A102" t="s">
        <v>1823</v>
      </c>
      <c r="B102" t="s">
        <v>1919</v>
      </c>
      <c r="C102" t="s">
        <v>1586</v>
      </c>
    </row>
    <row r="103" spans="1:10" x14ac:dyDescent="0.35">
      <c r="A103" t="s">
        <v>1777</v>
      </c>
      <c r="B103" t="s">
        <v>1890</v>
      </c>
      <c r="C103" t="s">
        <v>1595</v>
      </c>
      <c r="H103" s="31"/>
      <c r="I103" s="31"/>
      <c r="J103" s="28"/>
    </row>
    <row r="104" spans="1:10" x14ac:dyDescent="0.35">
      <c r="A104" t="s">
        <v>1745</v>
      </c>
      <c r="B104" t="s">
        <v>1868</v>
      </c>
      <c r="C104" t="s">
        <v>1600</v>
      </c>
      <c r="H104" s="31"/>
      <c r="I104" s="31"/>
      <c r="J104" s="28"/>
    </row>
    <row r="105" spans="1:10" x14ac:dyDescent="0.35">
      <c r="A105" t="s">
        <v>1763</v>
      </c>
      <c r="B105" t="s">
        <v>1879</v>
      </c>
      <c r="C105" t="s">
        <v>1600</v>
      </c>
      <c r="H105" s="31"/>
      <c r="I105" s="31"/>
      <c r="J105" s="28"/>
    </row>
    <row r="106" spans="1:10" x14ac:dyDescent="0.35">
      <c r="A106" t="s">
        <v>1715</v>
      </c>
      <c r="B106" t="s">
        <v>1843</v>
      </c>
      <c r="C106" t="s">
        <v>1605</v>
      </c>
      <c r="H106" s="31"/>
      <c r="I106" s="31"/>
      <c r="J106" s="28"/>
    </row>
    <row r="107" spans="1:10" x14ac:dyDescent="0.35">
      <c r="A107" t="s">
        <v>1806</v>
      </c>
      <c r="B107" t="s">
        <v>1909</v>
      </c>
      <c r="C107" t="s">
        <v>1606</v>
      </c>
    </row>
    <row r="108" spans="1:10" x14ac:dyDescent="0.35">
      <c r="A108" t="s">
        <v>1734</v>
      </c>
      <c r="B108" t="s">
        <v>1857</v>
      </c>
      <c r="C108" t="s">
        <v>1625</v>
      </c>
      <c r="H108" s="31"/>
      <c r="I108" s="31"/>
      <c r="J108" s="28"/>
    </row>
    <row r="109" spans="1:10" x14ac:dyDescent="0.35">
      <c r="A109" t="s">
        <v>1789</v>
      </c>
      <c r="B109" t="s">
        <v>1861</v>
      </c>
      <c r="C109" t="s">
        <v>1626</v>
      </c>
    </row>
    <row r="110" spans="1:10" x14ac:dyDescent="0.35">
      <c r="A110" t="s">
        <v>1720</v>
      </c>
      <c r="B110" t="s">
        <v>1846</v>
      </c>
      <c r="C110" t="s">
        <v>1630</v>
      </c>
      <c r="H110" s="31"/>
      <c r="I110" s="31"/>
      <c r="J110" s="28"/>
    </row>
    <row r="111" spans="1:10" x14ac:dyDescent="0.35">
      <c r="A111" t="s">
        <v>993</v>
      </c>
      <c r="B111" t="s">
        <v>1847</v>
      </c>
      <c r="C111" t="s">
        <v>1636</v>
      </c>
      <c r="H111" s="31"/>
      <c r="I111" s="31"/>
      <c r="J111" s="28"/>
    </row>
    <row r="112" spans="1:10" x14ac:dyDescent="0.35">
      <c r="A112" t="s">
        <v>1826</v>
      </c>
      <c r="B112" t="s">
        <v>1847</v>
      </c>
      <c r="C112" t="s">
        <v>1636</v>
      </c>
    </row>
    <row r="113" spans="1:10" x14ac:dyDescent="0.35">
      <c r="A113" t="s">
        <v>1827</v>
      </c>
      <c r="B113" t="s">
        <v>1921</v>
      </c>
      <c r="C113" t="s">
        <v>1639</v>
      </c>
    </row>
    <row r="114" spans="1:10" x14ac:dyDescent="0.35">
      <c r="A114" t="s">
        <v>1727</v>
      </c>
      <c r="B114" t="s">
        <v>1853</v>
      </c>
      <c r="C114" t="s">
        <v>1645</v>
      </c>
      <c r="H114" s="31"/>
      <c r="I114" s="31"/>
      <c r="J114" s="28"/>
    </row>
    <row r="115" spans="1:10" x14ac:dyDescent="0.35">
      <c r="A115" t="s">
        <v>1837</v>
      </c>
      <c r="B115" t="s">
        <v>1929</v>
      </c>
      <c r="C115" t="s">
        <v>1648</v>
      </c>
    </row>
    <row r="116" spans="1:10" x14ac:dyDescent="0.35">
      <c r="A116" t="s">
        <v>1831</v>
      </c>
      <c r="B116" t="s">
        <v>380</v>
      </c>
      <c r="C116" t="s">
        <v>1649</v>
      </c>
    </row>
    <row r="117" spans="1:10" x14ac:dyDescent="0.35">
      <c r="A117" t="s">
        <v>1755</v>
      </c>
      <c r="B117" t="s">
        <v>1872</v>
      </c>
      <c r="C117" t="s">
        <v>1654</v>
      </c>
      <c r="H117" s="31"/>
      <c r="I117" s="31"/>
      <c r="J117" s="28"/>
    </row>
    <row r="118" spans="1:10" x14ac:dyDescent="0.35">
      <c r="A118" t="s">
        <v>967</v>
      </c>
      <c r="B118" t="s">
        <v>1908</v>
      </c>
      <c r="C118" t="s">
        <v>1654</v>
      </c>
    </row>
    <row r="119" spans="1:10" x14ac:dyDescent="0.35">
      <c r="A119" t="s">
        <v>1819</v>
      </c>
      <c r="B119" t="s">
        <v>1908</v>
      </c>
      <c r="C119" t="s">
        <v>1654</v>
      </c>
    </row>
    <row r="120" spans="1:10" x14ac:dyDescent="0.35">
      <c r="A120" t="s">
        <v>1711</v>
      </c>
      <c r="B120" t="s">
        <v>465</v>
      </c>
      <c r="C120" t="s">
        <v>1661</v>
      </c>
      <c r="H120" s="31"/>
      <c r="I120" s="31"/>
      <c r="J120" s="28"/>
    </row>
    <row r="121" spans="1:10" x14ac:dyDescent="0.35">
      <c r="A121" t="s">
        <v>1712</v>
      </c>
      <c r="B121" t="s">
        <v>1840</v>
      </c>
      <c r="C121" t="s">
        <v>1661</v>
      </c>
      <c r="H121" s="31"/>
      <c r="I121" s="31"/>
      <c r="J121" s="28"/>
    </row>
    <row r="122" spans="1:10" x14ac:dyDescent="0.35">
      <c r="A122" t="s">
        <v>1724</v>
      </c>
      <c r="B122" t="s">
        <v>1851</v>
      </c>
      <c r="C122" t="s">
        <v>1664</v>
      </c>
      <c r="H122" s="31"/>
      <c r="I122" s="31"/>
      <c r="J122" s="28"/>
    </row>
    <row r="123" spans="1:10" x14ac:dyDescent="0.35">
      <c r="A123" t="s">
        <v>1732</v>
      </c>
      <c r="B123" t="s">
        <v>1856</v>
      </c>
      <c r="C123" t="s">
        <v>1664</v>
      </c>
      <c r="H123" s="31"/>
      <c r="I123" s="31"/>
      <c r="J123" s="28"/>
    </row>
    <row r="124" spans="1:10" x14ac:dyDescent="0.35">
      <c r="A124" t="s">
        <v>1186</v>
      </c>
      <c r="B124" t="s">
        <v>1876</v>
      </c>
      <c r="C124" t="s">
        <v>1703</v>
      </c>
      <c r="H124" s="31"/>
      <c r="I124" s="31"/>
      <c r="J124" s="28"/>
    </row>
    <row r="125" spans="1:10" x14ac:dyDescent="0.35">
      <c r="A125" t="s">
        <v>1719</v>
      </c>
      <c r="B125" s="32" t="s">
        <v>445</v>
      </c>
      <c r="C125" t="s">
        <v>1680</v>
      </c>
      <c r="H125" s="31"/>
      <c r="I125" s="31"/>
      <c r="J125" s="28"/>
    </row>
    <row r="126" spans="1:10" x14ac:dyDescent="0.35">
      <c r="A126" t="s">
        <v>1829</v>
      </c>
      <c r="B126" t="s">
        <v>1922</v>
      </c>
      <c r="C126" t="s">
        <v>1682</v>
      </c>
    </row>
    <row r="127" spans="1:10" x14ac:dyDescent="0.35">
      <c r="A127" t="s">
        <v>1830</v>
      </c>
      <c r="B127" t="s">
        <v>1923</v>
      </c>
      <c r="C127" t="s">
        <v>1682</v>
      </c>
    </row>
    <row r="128" spans="1:10" x14ac:dyDescent="0.35">
      <c r="A128" t="s">
        <v>1793</v>
      </c>
      <c r="B128" t="s">
        <v>1903</v>
      </c>
      <c r="C128" t="s">
        <v>1683</v>
      </c>
    </row>
    <row r="129" spans="1:10" x14ac:dyDescent="0.35">
      <c r="A129" t="s">
        <v>1730</v>
      </c>
      <c r="B129" t="s">
        <v>508</v>
      </c>
      <c r="C129" t="s">
        <v>1684</v>
      </c>
      <c r="H129" s="31"/>
      <c r="I129" s="31"/>
      <c r="J129" s="28"/>
    </row>
    <row r="130" spans="1:10" x14ac:dyDescent="0.35">
      <c r="A130" t="s">
        <v>1721</v>
      </c>
      <c r="B130" t="s">
        <v>1848</v>
      </c>
      <c r="C130" t="s">
        <v>1704</v>
      </c>
      <c r="H130" s="31"/>
      <c r="I130" s="31"/>
      <c r="J130" s="28"/>
    </row>
    <row r="131" spans="1:10" x14ac:dyDescent="0.35">
      <c r="A131" t="s">
        <v>1760</v>
      </c>
      <c r="B131" t="s">
        <v>1878</v>
      </c>
      <c r="C131" t="s">
        <v>1668</v>
      </c>
      <c r="H131" s="31"/>
      <c r="I131" s="31"/>
      <c r="J131" s="28"/>
    </row>
    <row r="132" spans="1:10" x14ac:dyDescent="0.35">
      <c r="A132" t="s">
        <v>1815</v>
      </c>
      <c r="B132" t="s">
        <v>1915</v>
      </c>
      <c r="C132" t="s">
        <v>1695</v>
      </c>
    </row>
    <row r="133" spans="1:10" x14ac:dyDescent="0.35">
      <c r="A133" t="s">
        <v>1816</v>
      </c>
      <c r="B133" t="s">
        <v>1916</v>
      </c>
      <c r="C133" t="s">
        <v>1689</v>
      </c>
    </row>
    <row r="134" spans="1:10" x14ac:dyDescent="0.35">
      <c r="A134" t="s">
        <v>1775</v>
      </c>
      <c r="B134" t="s">
        <v>1889</v>
      </c>
      <c r="C134" t="s">
        <v>1690</v>
      </c>
      <c r="H134" s="31"/>
      <c r="I134" s="31"/>
      <c r="J134" s="28"/>
    </row>
    <row r="135" spans="1:10" x14ac:dyDescent="0.35">
      <c r="A135" t="s">
        <v>1768</v>
      </c>
      <c r="B135" t="s">
        <v>1883</v>
      </c>
      <c r="C135" t="s">
        <v>1691</v>
      </c>
      <c r="H135" s="31"/>
      <c r="I135" s="31"/>
      <c r="J135" s="28"/>
    </row>
    <row r="136" spans="1:10" x14ac:dyDescent="0.35">
      <c r="A136" t="s">
        <v>1783</v>
      </c>
      <c r="B136" t="s">
        <v>1896</v>
      </c>
      <c r="C136" t="s">
        <v>1691</v>
      </c>
      <c r="H136" s="31"/>
      <c r="I136" s="31"/>
      <c r="J136" s="28"/>
    </row>
    <row r="137" spans="1:10" x14ac:dyDescent="0.35">
      <c r="A137" t="s">
        <v>1778</v>
      </c>
      <c r="B137" t="s">
        <v>1891</v>
      </c>
      <c r="C137" t="s">
        <v>1692</v>
      </c>
      <c r="H137" s="31"/>
      <c r="I137" s="31"/>
      <c r="J137" s="28"/>
    </row>
    <row r="138" spans="1:10" x14ac:dyDescent="0.35">
      <c r="A138" t="s">
        <v>1784</v>
      </c>
      <c r="B138" t="s">
        <v>1897</v>
      </c>
      <c r="C138" t="s">
        <v>1692</v>
      </c>
      <c r="H138" s="31"/>
      <c r="I138" s="31"/>
      <c r="J138" s="28"/>
    </row>
    <row r="139" spans="1:10" x14ac:dyDescent="0.35">
      <c r="A139" t="s">
        <v>838</v>
      </c>
      <c r="B139" t="s">
        <v>1861</v>
      </c>
      <c r="C139" t="s">
        <v>1694</v>
      </c>
    </row>
    <row r="140" spans="1:10" x14ac:dyDescent="0.35">
      <c r="A140" t="s">
        <v>1824</v>
      </c>
      <c r="B140" t="s">
        <v>1861</v>
      </c>
      <c r="C140" t="s">
        <v>1694</v>
      </c>
    </row>
    <row r="141" spans="1:10" x14ac:dyDescent="0.35">
      <c r="A141" t="s">
        <v>1772</v>
      </c>
      <c r="B141" t="s">
        <v>1886</v>
      </c>
      <c r="C141" t="s">
        <v>1697</v>
      </c>
      <c r="H141" s="31"/>
      <c r="I141" s="31"/>
      <c r="J141" s="28"/>
    </row>
    <row r="142" spans="1:10" x14ac:dyDescent="0.35">
      <c r="A142" t="s">
        <v>1813</v>
      </c>
      <c r="B142" t="s">
        <v>1914</v>
      </c>
      <c r="C142" t="s">
        <v>1700</v>
      </c>
    </row>
    <row r="143" spans="1:10" x14ac:dyDescent="0.35">
      <c r="A143" t="s">
        <v>1833</v>
      </c>
      <c r="B143" t="s">
        <v>1925</v>
      </c>
      <c r="C143" t="s">
        <v>1397</v>
      </c>
    </row>
    <row r="144" spans="1:10" x14ac:dyDescent="0.35">
      <c r="A144" t="s">
        <v>1832</v>
      </c>
      <c r="B144" t="s">
        <v>1924</v>
      </c>
      <c r="C144" t="s">
        <v>1397</v>
      </c>
    </row>
    <row r="145" spans="1:3" x14ac:dyDescent="0.35">
      <c r="A145" t="s">
        <v>1834</v>
      </c>
      <c r="B145" t="s">
        <v>1926</v>
      </c>
      <c r="C145" t="s">
        <v>1397</v>
      </c>
    </row>
  </sheetData>
  <sortState xmlns:xlrd2="http://schemas.microsoft.com/office/spreadsheetml/2017/richdata2" ref="A9:M145">
    <sortCondition ref="C9:C145"/>
  </sortState>
  <conditionalFormatting sqref="I1:I1048576">
    <cfRule type="cellIs" dxfId="3" priority="1" operator="equal">
      <formula>"Mottatt brukerstøtte"</formula>
    </cfRule>
    <cfRule type="cellIs" dxfId="2" priority="2" operator="equal">
      <formula>"Ikke registrert"</formula>
    </cfRule>
    <cfRule type="cellIs" dxfId="1" priority="3" operator="equal">
      <formula>"Til godkjenning"</formula>
    </cfRule>
  </conditionalFormatting>
  <conditionalFormatting sqref="I9:I254">
    <cfRule type="cellIs" dxfId="0" priority="4" operator="equal">
      <formula>"Godkjent"</formula>
    </cfRule>
  </conditionalFormatting>
  <dataValidations count="3">
    <dataValidation errorStyle="information" allowBlank="1" showInputMessage="1" showErrorMessage="1" errorTitle="Ny geografi" error="Bruk navn på ny region (fra 2020)" sqref="D9:E360" xr:uid="{4D1ECD14-1236-4240-B654-63F23C5AD62B}"/>
    <dataValidation type="list" errorStyle="information" allowBlank="1" showInputMessage="1" showErrorMessage="1" errorTitle="Ukjent status" error="Velg en av følgende:_x000a__x000a_Ikke registrert (i EVA av kommunen)_x000a_Mottatt brukerstøtte (i OTRS)_x000a_Til godkjenning (sendt til 2. linje)_x000a_Godkjent (av valghendelsesansvarlig)" sqref="I9:I254" xr:uid="{915AB867-E968-4D66-AC3F-DB7E9D716B00}">
      <formula1>$I$2:$I$5</formula1>
    </dataValidation>
    <dataValidation type="list" allowBlank="1" showInputMessage="1" showErrorMessage="1" sqref="F9:F49" xr:uid="{9455BAEC-9FD7-482B-98CE-62327FDAC575}">
      <formula1>"Ja,Nei,"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56F49AFC6FCE4F95B219FA7A51C69B" ma:contentTypeVersion="4" ma:contentTypeDescription="Opprett et nytt dokument." ma:contentTypeScope="" ma:versionID="154220827a29cdb787811e65ee3a2c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b9aebc1f03eac81ec6a491f832bc2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nholdstype"/>
        <xsd:element ref="dc:title" minOccurs="0" maxOccurs="1" ma:index="3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D1199-75EA-4358-917B-6A7021AEE9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A2D19A4-2E16-408A-80CF-F206C0D4F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678FC-1590-4223-8D3F-99CE45797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Partikode</vt:lpstr>
      <vt:lpstr>Partinavn</vt:lpstr>
      <vt:lpstr>Nye koder etter 1. januar 2021</vt:lpstr>
      <vt:lpstr>Kodeliste</vt:lpstr>
      <vt:lpstr>Partiliste</vt:lpstr>
      <vt:lpstr>Geografi</vt:lpstr>
      <vt:lpstr>Nye koder ifm 2023-valget</vt:lpstr>
    </vt:vector>
  </TitlesOfParts>
  <Manager/>
  <Company>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 over partikoder - oppslagsverktøy</dc:title>
  <dc:subject/>
  <dc:creator>Christensen, Herman</dc:creator>
  <cp:keywords/>
  <dc:description/>
  <cp:lastModifiedBy>Christensen, Herman</cp:lastModifiedBy>
  <cp:revision/>
  <dcterms:created xsi:type="dcterms:W3CDTF">2018-11-16T08:05:45Z</dcterms:created>
  <dcterms:modified xsi:type="dcterms:W3CDTF">2025-02-06T14:11:34Z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0x0101002C56F49AFC6FCE4F95B219FA7A51C69B</vt:lpwstr>
  </property>
</Properties>
</file>